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 yWindow="345" windowWidth="23070" windowHeight="4560" firstSheet="17" activeTab="20"/>
  </bookViews>
  <sheets>
    <sheet name="Вопрос 1.1." sheetId="1" r:id="rId1"/>
    <sheet name="Вопрос 1.2." sheetId="2" r:id="rId2"/>
    <sheet name="Вопрос 1.3." sheetId="3" r:id="rId3"/>
    <sheet name="Вопрос 1.3, ч.1" sheetId="4" r:id="rId4"/>
    <sheet name="Вопрос 1.3, ч.2" sheetId="5" r:id="rId5"/>
    <sheet name="Вопрос 1.3., ч.3" sheetId="6" r:id="rId6"/>
    <sheet name="Вопрос 1.4." sheetId="7" r:id="rId7"/>
    <sheet name="Вопрос 1.5." sheetId="8" r:id="rId8"/>
    <sheet name="Вопрос 1.6." sheetId="9" r:id="rId9"/>
    <sheet name="Вопрос 1.7." sheetId="10" r:id="rId10"/>
    <sheet name="Вопрос 2.1." sheetId="11" r:id="rId11"/>
    <sheet name="Вопрос 2.2." sheetId="12" r:id="rId12"/>
    <sheet name="Вопрос 2.3." sheetId="13" r:id="rId13"/>
    <sheet name="Вопрос 2.4." sheetId="14" r:id="rId14"/>
    <sheet name="Вопрос 2.5." sheetId="15" r:id="rId15"/>
    <sheet name="Вопрос 2.6." sheetId="16" r:id="rId16"/>
    <sheet name="Вопрос 2.7." sheetId="17" r:id="rId17"/>
    <sheet name="Вопрос 2.8." sheetId="18" r:id="rId18"/>
    <sheet name="Вопрос 3.1." sheetId="19" r:id="rId19"/>
    <sheet name="Вопрос 3.2." sheetId="20" r:id="rId20"/>
    <sheet name="Вопрос 3.3." sheetId="21" r:id="rId21"/>
    <sheet name="Вопрос 3.4." sheetId="22" r:id="rId22"/>
    <sheet name="Вопрос 3.5." sheetId="23" r:id="rId23"/>
    <sheet name="Вопрос 3.6." sheetId="24" r:id="rId24"/>
  </sheets>
  <calcPr calcId="145621"/>
</workbook>
</file>

<file path=xl/calcChain.xml><?xml version="1.0" encoding="utf-8"?>
<calcChain xmlns="http://schemas.openxmlformats.org/spreadsheetml/2006/main">
  <c r="B24" i="17" l="1"/>
  <c r="B30" i="16"/>
  <c r="E30" i="16"/>
  <c r="D30" i="16"/>
  <c r="C30" i="16"/>
  <c r="E24" i="10" l="1"/>
  <c r="E30" i="23"/>
  <c r="E31" i="23" s="1"/>
  <c r="D31" i="23"/>
  <c r="F30" i="22"/>
  <c r="F31" i="22" s="1"/>
  <c r="D31" i="22"/>
  <c r="F29" i="21"/>
  <c r="D31" i="19"/>
  <c r="F24" i="17" l="1"/>
  <c r="B31" i="15"/>
  <c r="C31" i="15"/>
  <c r="D31" i="15"/>
  <c r="E31" i="15"/>
  <c r="B16" i="6"/>
  <c r="E30" i="22"/>
  <c r="E31" i="22" s="1"/>
  <c r="B22" i="10"/>
  <c r="B23" i="10" s="1"/>
  <c r="C22" i="10"/>
  <c r="C23" i="10" s="1"/>
  <c r="D22" i="10"/>
  <c r="D23" i="10" s="1"/>
  <c r="B26" i="17" l="1"/>
  <c r="I31" i="5"/>
  <c r="D16" i="6"/>
  <c r="C16" i="6"/>
  <c r="E30" i="14"/>
  <c r="B30" i="14"/>
  <c r="E30" i="13"/>
  <c r="D30" i="11"/>
  <c r="D31" i="11" s="1"/>
  <c r="C30" i="11"/>
  <c r="C31" i="11" s="1"/>
  <c r="B30" i="11"/>
  <c r="B31" i="11" s="1"/>
  <c r="L31" i="8"/>
  <c r="G31" i="7"/>
  <c r="F30" i="7"/>
  <c r="F30" i="4"/>
  <c r="G31" i="2"/>
  <c r="D30" i="2"/>
  <c r="D30" i="1"/>
  <c r="G30" i="24"/>
  <c r="F30" i="24"/>
  <c r="E30" i="24"/>
  <c r="D30" i="24"/>
  <c r="C30" i="24"/>
  <c r="B30" i="24"/>
  <c r="A4" i="24"/>
  <c r="A5" i="24" s="1"/>
  <c r="A6" i="24" s="1"/>
  <c r="A7" i="24" s="1"/>
  <c r="A8" i="24" s="1"/>
  <c r="A9" i="24" s="1"/>
  <c r="A10" i="24" s="1"/>
  <c r="A11" i="24" s="1"/>
  <c r="A12" i="24" s="1"/>
  <c r="A13" i="24" s="1"/>
  <c r="A14" i="24" s="1"/>
  <c r="A15" i="24" s="1"/>
  <c r="A16" i="24" s="1"/>
  <c r="A17" i="24" s="1"/>
  <c r="A18" i="24" s="1"/>
  <c r="A19" i="24" s="1"/>
  <c r="A20" i="24" s="1"/>
  <c r="A21" i="24" s="1"/>
  <c r="A22" i="24" s="1"/>
  <c r="A23" i="24" s="1"/>
  <c r="A24" i="24" s="1"/>
  <c r="A25" i="24" s="1"/>
  <c r="A26" i="24" s="1"/>
  <c r="A27" i="24" s="1"/>
  <c r="A28" i="24" s="1"/>
  <c r="A29" i="24" s="1"/>
  <c r="D30" i="23"/>
  <c r="C30" i="23"/>
  <c r="C31" i="23" s="1"/>
  <c r="B30" i="23"/>
  <c r="B31" i="23" s="1"/>
  <c r="A4" i="23"/>
  <c r="A5" i="23" s="1"/>
  <c r="A6" i="23" s="1"/>
  <c r="A7" i="23" s="1"/>
  <c r="A8" i="23" s="1"/>
  <c r="A9" i="23" s="1"/>
  <c r="A4" i="22"/>
  <c r="A5" i="22" s="1"/>
  <c r="A6" i="22" s="1"/>
  <c r="A7" i="22" s="1"/>
  <c r="A8" i="22" s="1"/>
  <c r="A9" i="22" s="1"/>
  <c r="D30" i="22"/>
  <c r="C30" i="22"/>
  <c r="C31" i="22" s="1"/>
  <c r="B30" i="22"/>
  <c r="B31" i="22" s="1"/>
  <c r="F30" i="21"/>
  <c r="E29" i="21"/>
  <c r="E30" i="21" s="1"/>
  <c r="D29" i="21"/>
  <c r="D30" i="21" s="1"/>
  <c r="C29" i="21"/>
  <c r="C30" i="21" s="1"/>
  <c r="B29" i="21"/>
  <c r="B30" i="21" s="1"/>
  <c r="A4" i="21"/>
  <c r="A5" i="21" s="1"/>
  <c r="A6" i="21" s="1"/>
  <c r="A7" i="21" s="1"/>
  <c r="A8" i="21" s="1"/>
  <c r="A9" i="21" s="1"/>
  <c r="F30" i="20"/>
  <c r="E30" i="20"/>
  <c r="D30" i="20"/>
  <c r="C30" i="20"/>
  <c r="B30" i="20"/>
  <c r="A4" i="20"/>
  <c r="A5" i="20" s="1"/>
  <c r="A6" i="20" s="1"/>
  <c r="A7" i="20" s="1"/>
  <c r="A8" i="20" s="1"/>
  <c r="A9" i="20" s="1"/>
  <c r="A10" i="20" s="1"/>
  <c r="A11" i="20" s="1"/>
  <c r="A12" i="20" s="1"/>
  <c r="A13" i="20" s="1"/>
  <c r="A14" i="20" s="1"/>
  <c r="A15" i="20" s="1"/>
  <c r="A16" i="20" s="1"/>
  <c r="A17" i="20" s="1"/>
  <c r="A18" i="20" s="1"/>
  <c r="A19" i="20" s="1"/>
  <c r="A20" i="20" s="1"/>
  <c r="A21" i="20" s="1"/>
  <c r="A22" i="20" s="1"/>
  <c r="A23" i="20" s="1"/>
  <c r="A24" i="20" s="1"/>
  <c r="A25" i="20" s="1"/>
  <c r="A26" i="20" s="1"/>
  <c r="A27" i="20" s="1"/>
  <c r="A28" i="20" s="1"/>
  <c r="A29" i="20" s="1"/>
  <c r="C30" i="19"/>
  <c r="C31" i="19" s="1"/>
  <c r="F30" i="19"/>
  <c r="F31" i="19" s="1"/>
  <c r="E30" i="19"/>
  <c r="E31" i="19" s="1"/>
  <c r="D30" i="19"/>
  <c r="B30" i="19"/>
  <c r="B31" i="19" s="1"/>
  <c r="A4" i="19"/>
  <c r="A5" i="19" s="1"/>
  <c r="A6" i="19" s="1"/>
  <c r="A7" i="19" s="1"/>
  <c r="A8" i="19" s="1"/>
  <c r="C30" i="18"/>
  <c r="F30" i="18"/>
  <c r="E30" i="18"/>
  <c r="B30" i="18"/>
  <c r="D30" i="18"/>
  <c r="A4" i="18"/>
  <c r="A5" i="18" s="1"/>
  <c r="A6" i="18" s="1"/>
  <c r="A7" i="18" s="1"/>
  <c r="A8" i="18" s="1"/>
  <c r="A9" i="18" s="1"/>
  <c r="A10" i="18" s="1"/>
  <c r="A11" i="18" s="1"/>
  <c r="A12" i="18" s="1"/>
  <c r="A13" i="18" s="1"/>
  <c r="A14" i="18" s="1"/>
  <c r="A15" i="18" s="1"/>
  <c r="A16" i="18" s="1"/>
  <c r="A17" i="18" s="1"/>
  <c r="A18" i="18" s="1"/>
  <c r="A19" i="18" s="1"/>
  <c r="A20" i="18" s="1"/>
  <c r="A21" i="18" s="1"/>
  <c r="A22" i="18" s="1"/>
  <c r="A23" i="18" s="1"/>
  <c r="A24" i="18" s="1"/>
  <c r="A25" i="18" s="1"/>
  <c r="A26" i="18" s="1"/>
  <c r="A27" i="18" s="1"/>
  <c r="A28" i="18" s="1"/>
  <c r="A29" i="18" s="1"/>
  <c r="E24" i="17"/>
  <c r="E27" i="17" s="1"/>
  <c r="D24" i="17"/>
  <c r="D27" i="17" s="1"/>
  <c r="C24" i="17"/>
  <c r="C27" i="17" s="1"/>
  <c r="E25" i="17" l="1"/>
  <c r="D25" i="17"/>
  <c r="C25" i="17"/>
  <c r="B25" i="17"/>
  <c r="F25" i="17"/>
  <c r="F31" i="24"/>
  <c r="G31" i="24"/>
  <c r="C31" i="24"/>
  <c r="D31" i="24"/>
  <c r="E31" i="24"/>
  <c r="B31" i="24"/>
  <c r="F31" i="20"/>
  <c r="E31" i="20"/>
  <c r="B31" i="20"/>
  <c r="C31" i="20"/>
  <c r="D31" i="20"/>
  <c r="B31" i="18"/>
  <c r="C31" i="18"/>
  <c r="B32" i="18" s="1"/>
  <c r="D31" i="18"/>
  <c r="E31" i="18"/>
  <c r="F31" i="18"/>
  <c r="B28" i="17"/>
  <c r="B27" i="17"/>
  <c r="E29" i="16"/>
  <c r="D29" i="16"/>
  <c r="C29" i="16"/>
  <c r="B29" i="16"/>
  <c r="A4" i="16"/>
  <c r="A5" i="16" s="1"/>
  <c r="A6" i="16" s="1"/>
  <c r="A7" i="16" s="1"/>
  <c r="A8" i="16" s="1"/>
  <c r="A9" i="16" s="1"/>
  <c r="A10" i="16" s="1"/>
  <c r="A11" i="16" s="1"/>
  <c r="A12" i="16" s="1"/>
  <c r="A13" i="16" s="1"/>
  <c r="A14" i="16" s="1"/>
  <c r="A15" i="16" s="1"/>
  <c r="A16" i="16" s="1"/>
  <c r="A17" i="16" s="1"/>
  <c r="A18" i="16" s="1"/>
  <c r="A19" i="16" s="1"/>
  <c r="A20" i="16" s="1"/>
  <c r="A21" i="16" s="1"/>
  <c r="A22" i="16" s="1"/>
  <c r="A23" i="16" s="1"/>
  <c r="A24" i="16" s="1"/>
  <c r="A25" i="16" s="1"/>
  <c r="A26" i="16" s="1"/>
  <c r="E30" i="15"/>
  <c r="D30" i="15"/>
  <c r="C30" i="15"/>
  <c r="C32" i="15" s="1"/>
  <c r="B30" i="15"/>
  <c r="A4" i="15"/>
  <c r="A5" i="15" s="1"/>
  <c r="A6" i="15" s="1"/>
  <c r="A7" i="15" s="1"/>
  <c r="A8" i="15" s="1"/>
  <c r="A9" i="15" s="1"/>
  <c r="A10" i="15" s="1"/>
  <c r="A11" i="15" s="1"/>
  <c r="A12" i="15" s="1"/>
  <c r="A13" i="15" s="1"/>
  <c r="A14" i="15" s="1"/>
  <c r="A15" i="15" s="1"/>
  <c r="A16" i="15" s="1"/>
  <c r="A17" i="15" s="1"/>
  <c r="A18" i="15" s="1"/>
  <c r="A19" i="15" s="1"/>
  <c r="A20" i="15" s="1"/>
  <c r="A21" i="15" s="1"/>
  <c r="A22" i="15" s="1"/>
  <c r="A23" i="15" s="1"/>
  <c r="A24" i="15" s="1"/>
  <c r="A25" i="15" s="1"/>
  <c r="A26" i="15" s="1"/>
  <c r="F30" i="14"/>
  <c r="D30" i="14"/>
  <c r="C30" i="14"/>
  <c r="A5" i="14"/>
  <c r="A6" i="14" s="1"/>
  <c r="A7" i="14" s="1"/>
  <c r="A8" i="14" s="1"/>
  <c r="A9" i="14" s="1"/>
  <c r="A10" i="14" s="1"/>
  <c r="A11" i="14" s="1"/>
  <c r="A4" i="14"/>
  <c r="F30" i="13"/>
  <c r="D30" i="13"/>
  <c r="C30" i="13"/>
  <c r="B30" i="13"/>
  <c r="A5" i="13"/>
  <c r="A6" i="13" s="1"/>
  <c r="A7" i="13" s="1"/>
  <c r="A8" i="13" s="1"/>
  <c r="A9" i="13" s="1"/>
  <c r="A10" i="13" s="1"/>
  <c r="A11" i="13" s="1"/>
  <c r="A12" i="13" s="1"/>
  <c r="A13" i="13" s="1"/>
  <c r="A14" i="13" s="1"/>
  <c r="A15" i="13" s="1"/>
  <c r="A16" i="13" s="1"/>
  <c r="A17" i="13" s="1"/>
  <c r="A18" i="13" s="1"/>
  <c r="A19" i="13" s="1"/>
  <c r="A20" i="13" s="1"/>
  <c r="A21" i="13" s="1"/>
  <c r="A22" i="13" s="1"/>
  <c r="A23" i="13" s="1"/>
  <c r="A24" i="13" s="1"/>
  <c r="A25" i="13" s="1"/>
  <c r="A26" i="13" s="1"/>
  <c r="A27" i="13" s="1"/>
  <c r="A28" i="13" s="1"/>
  <c r="A29" i="13" s="1"/>
  <c r="A4" i="13"/>
  <c r="F30" i="11"/>
  <c r="F31" i="11" s="1"/>
  <c r="E30" i="11"/>
  <c r="A12" i="14" l="1"/>
  <c r="A13" i="14" s="1"/>
  <c r="A14" i="14" s="1"/>
  <c r="A15" i="14" s="1"/>
  <c r="A16" i="14" s="1"/>
  <c r="A17" i="14" s="1"/>
  <c r="A18" i="14" s="1"/>
  <c r="A19" i="14" s="1"/>
  <c r="A20" i="14" s="1"/>
  <c r="A21" i="14" s="1"/>
  <c r="A22" i="14" s="1"/>
  <c r="A23" i="14" s="1"/>
  <c r="A24" i="14" s="1"/>
  <c r="A25" i="14" s="1"/>
  <c r="A26" i="14" s="1"/>
  <c r="A27" i="14" s="1"/>
  <c r="A28" i="14" s="1"/>
  <c r="A29" i="14" s="1"/>
  <c r="C31" i="14" s="1"/>
  <c r="F31" i="13"/>
  <c r="E33" i="11"/>
  <c r="E31" i="11"/>
  <c r="C31" i="13"/>
  <c r="B31" i="14"/>
  <c r="F31" i="14"/>
  <c r="E31" i="13"/>
  <c r="B31" i="13"/>
  <c r="B32" i="13" s="1"/>
  <c r="D31" i="13"/>
  <c r="D33" i="11"/>
  <c r="C33" i="11"/>
  <c r="B34" i="11"/>
  <c r="B33" i="11"/>
  <c r="D31" i="14" l="1"/>
  <c r="E31" i="14"/>
  <c r="A4" i="11"/>
  <c r="A5" i="11" s="1"/>
  <c r="A6" i="11" s="1"/>
  <c r="A7" i="11" s="1"/>
  <c r="A8" i="11" s="1"/>
  <c r="A4" i="10"/>
  <c r="A5" i="10" s="1"/>
  <c r="A6" i="10" s="1"/>
  <c r="A7" i="10" s="1"/>
  <c r="E29" i="9"/>
  <c r="E30" i="9" s="1"/>
  <c r="D29" i="9"/>
  <c r="C29" i="9"/>
  <c r="B29" i="9"/>
  <c r="A4" i="9"/>
  <c r="A5" i="9" s="1"/>
  <c r="A6" i="9" s="1"/>
  <c r="A7" i="9" s="1"/>
  <c r="A8" i="9" s="1"/>
  <c r="A9" i="9" s="1"/>
  <c r="K30" i="8"/>
  <c r="J30" i="8"/>
  <c r="I30" i="8"/>
  <c r="H30" i="8"/>
  <c r="G30" i="8"/>
  <c r="F30" i="8"/>
  <c r="E30" i="8"/>
  <c r="D30" i="8"/>
  <c r="C30" i="8"/>
  <c r="B30" i="8"/>
  <c r="A4" i="8"/>
  <c r="A5" i="8" s="1"/>
  <c r="A6" i="8" s="1"/>
  <c r="A7" i="8" s="1"/>
  <c r="A8" i="8" s="1"/>
  <c r="E30" i="7"/>
  <c r="D30" i="7"/>
  <c r="C30" i="7"/>
  <c r="B30" i="7"/>
  <c r="A4" i="7"/>
  <c r="A5" i="7" s="1"/>
  <c r="A6" i="7" s="1"/>
  <c r="A7" i="7" s="1"/>
  <c r="A8" i="7" s="1"/>
  <c r="A9" i="7" s="1"/>
  <c r="A10" i="7" s="1"/>
  <c r="A11" i="7" s="1"/>
  <c r="A12" i="7" s="1"/>
  <c r="A13" i="7" s="1"/>
  <c r="A14" i="7" s="1"/>
  <c r="A15" i="7" s="1"/>
  <c r="A16" i="7" s="1"/>
  <c r="A17" i="7" s="1"/>
  <c r="A18" i="7" s="1"/>
  <c r="A19" i="7" s="1"/>
  <c r="A20" i="7" s="1"/>
  <c r="A21" i="7" s="1"/>
  <c r="A22" i="7" s="1"/>
  <c r="A23" i="7" s="1"/>
  <c r="A24" i="7" s="1"/>
  <c r="A25" i="7" s="1"/>
  <c r="A26" i="7" s="1"/>
  <c r="A27" i="7" s="1"/>
  <c r="A28" i="7" s="1"/>
  <c r="A29" i="7" s="1"/>
  <c r="H30" i="5"/>
  <c r="G30" i="5"/>
  <c r="F30" i="5"/>
  <c r="E30" i="5"/>
  <c r="D30" i="5"/>
  <c r="C30" i="5"/>
  <c r="B30" i="5"/>
  <c r="A4" i="5"/>
  <c r="A5" i="5" s="1"/>
  <c r="A6" i="5" s="1"/>
  <c r="A7" i="5" s="1"/>
  <c r="A8" i="5" s="1"/>
  <c r="A9" i="5" s="1"/>
  <c r="A10" i="5" s="1"/>
  <c r="A11" i="5" s="1"/>
  <c r="A12" i="5" s="1"/>
  <c r="A13" i="5" s="1"/>
  <c r="A14" i="5" s="1"/>
  <c r="A15" i="5" s="1"/>
  <c r="A16" i="5" s="1"/>
  <c r="A17" i="5" s="1"/>
  <c r="A18" i="5" s="1"/>
  <c r="A19" i="5" s="1"/>
  <c r="A20" i="5" s="1"/>
  <c r="A21" i="5" s="1"/>
  <c r="A22" i="5" s="1"/>
  <c r="A23" i="5" s="1"/>
  <c r="A24" i="5" s="1"/>
  <c r="A25" i="5" s="1"/>
  <c r="A26" i="5" s="1"/>
  <c r="A27" i="5" s="1"/>
  <c r="A28" i="5" s="1"/>
  <c r="A29" i="5" s="1"/>
  <c r="E29" i="4"/>
  <c r="D29" i="4"/>
  <c r="C29" i="4"/>
  <c r="B29" i="4"/>
  <c r="A4" i="4"/>
  <c r="A5" i="4" s="1"/>
  <c r="A6" i="4" s="1"/>
  <c r="A7" i="4" s="1"/>
  <c r="A8" i="4" s="1"/>
  <c r="A9" i="4" s="1"/>
  <c r="A10" i="4" s="1"/>
  <c r="A11" i="4" s="1"/>
  <c r="A12" i="4" s="1"/>
  <c r="A13" i="4" s="1"/>
  <c r="A14" i="4" s="1"/>
  <c r="A15" i="4" s="1"/>
  <c r="A16" i="4" s="1"/>
  <c r="A17" i="4" s="1"/>
  <c r="A18" i="4" s="1"/>
  <c r="A19" i="4" s="1"/>
  <c r="A20" i="4" s="1"/>
  <c r="A21" i="4" s="1"/>
  <c r="A22" i="4" s="1"/>
  <c r="A23" i="4" s="1"/>
  <c r="D29" i="3"/>
  <c r="D30" i="3" s="1"/>
  <c r="C29" i="3"/>
  <c r="C30" i="3" s="1"/>
  <c r="B29" i="3"/>
  <c r="B30" i="3" s="1"/>
  <c r="F31" i="1"/>
  <c r="A4" i="3"/>
  <c r="A5" i="3" s="1"/>
  <c r="A6" i="3" s="1"/>
  <c r="A7" i="3" s="1"/>
  <c r="A8" i="3" s="1"/>
  <c r="A9" i="3" s="1"/>
  <c r="F30" i="2"/>
  <c r="E30" i="2"/>
  <c r="C30" i="2"/>
  <c r="B30" i="2"/>
  <c r="A4" i="2"/>
  <c r="A5" i="2" s="1"/>
  <c r="A6" i="2" s="1"/>
  <c r="A7" i="2" s="1"/>
  <c r="A8" i="2" s="1"/>
  <c r="D30" i="9" l="1"/>
  <c r="C30" i="9"/>
  <c r="E30" i="1"/>
  <c r="C30" i="1"/>
  <c r="B30" i="1"/>
  <c r="A4" i="1"/>
  <c r="A5" i="1" s="1"/>
  <c r="A6" i="1" s="1"/>
  <c r="A7" i="1" s="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alcChain>
</file>

<file path=xl/sharedStrings.xml><?xml version="1.0" encoding="utf-8"?>
<sst xmlns="http://schemas.openxmlformats.org/spreadsheetml/2006/main" count="757" uniqueCount="244">
  <si>
    <t>Вопрос 1.1. Как вы оцениваете  развитие технологий (в т.ч. программного обеспечения) в  учетной системе в различных аспектах своей деятельности? (оценка в диапазоне 1-5)</t>
  </si>
  <si>
    <t>профдеятельность</t>
  </si>
  <si>
    <t>сдача отчетности</t>
  </si>
  <si>
    <t>финансы и управление</t>
  </si>
  <si>
    <t>работа с клиентами</t>
  </si>
  <si>
    <t>иное</t>
  </si>
  <si>
    <t>№ п/п</t>
  </si>
  <si>
    <t>Сред. арифм.</t>
  </si>
  <si>
    <t>Вопрос 1.2. Какие  системные риски в  инфраструктуре финрынка вы видите в настоящий момент? Расставьте приоритеты в порядке убывания (1 – наивысший приоритет)</t>
  </si>
  <si>
    <t>Риск передачи ведения реестров «голубых фишек» в ЦД</t>
  </si>
  <si>
    <t>Риск обязательной регистрации учетных транзакций в репозитарии</t>
  </si>
  <si>
    <t>Риск применения избыточных требований регулятора к защите информационных систем</t>
  </si>
  <si>
    <t>Риск выхода из СТАР регистраторов предоставивших в нее большое количество филиалов</t>
  </si>
  <si>
    <t>Иное</t>
  </si>
  <si>
    <t>Новации регулятора (1-2)</t>
  </si>
  <si>
    <t>3 - риск сокращения клиентской базы в связи с непривлекательностью организационно-правовой формы «акционерное общество» по сравнению с «обществом с ограниченной ответственностью», имеющей минимальное регулирование</t>
  </si>
  <si>
    <t>+</t>
  </si>
  <si>
    <t>Требование открытого API для доступа регулятора на уровне</t>
  </si>
  <si>
    <t>Да</t>
  </si>
  <si>
    <t>Нет</t>
  </si>
  <si>
    <t>Не знаю</t>
  </si>
  <si>
    <t xml:space="preserve">Приобретение программного продукта в собственность  всех участников информационной системы или созданного ими  юрлица и его сопровождение им                     </t>
  </si>
  <si>
    <t>Приобретение программного продукта в собственность  ПАРТАД/СРО НФА</t>
  </si>
  <si>
    <t>Хранения исходных кодов программного продукта  в репозитарии ПАРТАД/СРО НФА</t>
  </si>
  <si>
    <t>Развитие конкуренции</t>
  </si>
  <si>
    <t>Добровольная сертификация</t>
  </si>
  <si>
    <t>Трансфер-агентская схема</t>
  </si>
  <si>
    <t>Ведение реестра акционеров</t>
  </si>
  <si>
    <t>Ведение реестра владельцев паев ПИФ</t>
  </si>
  <si>
    <t>Софт специализированного депозитария</t>
  </si>
  <si>
    <t>Бухгалтерский учет ОСБУ</t>
  </si>
  <si>
    <t>Отчетность XBRL</t>
  </si>
  <si>
    <t>Системы ЭДО</t>
  </si>
  <si>
    <t>Ведение депозитарного учета  3</t>
  </si>
  <si>
    <t>Софт электронного голосования, совмещенного с софтом проведения собрания - 1</t>
  </si>
  <si>
    <t xml:space="preserve">Вопрос 1.4. Укажите области (процессы), которые, по вашему мнению, больше всего нуждаются в   реализации посредством создания  информационной системы. Установите уровень приоритета в порядке убывания значимости (1 – наивысший приоритет).  </t>
  </si>
  <si>
    <t>Взаимодействие с акционерами и эмитентами [Личные кабинеты]</t>
  </si>
  <si>
    <t>Взаимодействие с госорганами (ЦБ, ФНС, ЦИК, ФССП и др.) – [Единое окно]</t>
  </si>
  <si>
    <t xml:space="preserve">Трансфер-агентская схема </t>
  </si>
  <si>
    <t>Создание базы данных выпусков финансовых инструментов зарегистрированных регистраторами и операторами инвестиционных платформ</t>
  </si>
  <si>
    <t>Функции  операторов инвестиционных платформ по ФЗ-259</t>
  </si>
  <si>
    <t>Укажите иные области (процессы), которые вы считаете необходимыми:</t>
  </si>
  <si>
    <t>Единый API к информационным системам гос. органов - 1</t>
  </si>
  <si>
    <t>Вопрос 1.5.  Какие направления  автоматизации/цифровизации взаимодействия с госорганами и иными службами вы считаете приоритетными (установите уровень приоритета   в порядке убывания значимости, 1 – наивысший приоритет):</t>
  </si>
  <si>
    <t>Судебные приставы</t>
  </si>
  <si>
    <t>Прокуратура</t>
  </si>
  <si>
    <t>Росфинмониторинг</t>
  </si>
  <si>
    <t>Суды</t>
  </si>
  <si>
    <t>Нотариусы</t>
  </si>
  <si>
    <t>ФНС</t>
  </si>
  <si>
    <t>ЦИК</t>
  </si>
  <si>
    <t>Росимущество</t>
  </si>
  <si>
    <t>Роскомнадзор</t>
  </si>
  <si>
    <t>Следственные и правоохранительные органы  - 4</t>
  </si>
  <si>
    <t>4 - МВД, Минюст (ЗАГС), Арбитражные управляющие</t>
  </si>
  <si>
    <t>Арбитражные управляющие, следственные и органы дознания</t>
  </si>
  <si>
    <t>Финансовые, арбитражные управляющие - 1</t>
  </si>
  <si>
    <t>Вопрос 1.6. Какие технические решения вы видите для автоматизации/цифровизации взаимодействия с госорганами и иными службами</t>
  </si>
  <si>
    <t>Каждый участник  реализует свое программное решение</t>
  </si>
  <si>
    <t>Предоставление госорганами открытого API</t>
  </si>
  <si>
    <t>Автоматизированный  модуль «единого окна»  в информационной системе</t>
  </si>
  <si>
    <t>Автоматизированный  модуль «единого окна»  в информационной системе –предпочтительнее, при этом требуется формализация сообщений для возможной автоматизации их обработки</t>
  </si>
  <si>
    <t>С соблюдением единого формата взаимодействия</t>
  </si>
  <si>
    <t>Подразумеваем под «единым окном» окно для подачи государственными органами запросов и получения на них ответов. Профучастник получает и выдает ответ через единую информационную систему.</t>
  </si>
  <si>
    <t>Разработка единых форматов взаимодействия участников взаимодействия (например, на основе xml-файлов)</t>
  </si>
  <si>
    <t>+ организация коммуникаций в электронном виде с госорганом на основании коллективного участия регистраторов, регулятора (при необходимости) и соответствующего госоргана</t>
  </si>
  <si>
    <t>Нужно провести research, возможно рассмотреть вариант подключения к СМВЭВ</t>
  </si>
  <si>
    <t>Единый формат взаимодействия с государственными органами</t>
  </si>
  <si>
    <t>Вопрос 1.7. Насколько востребована доработка  ПТК МИГ (СТАР), в следующих направлениях развития СТАР:</t>
  </si>
  <si>
    <t>В целях обеспечения расчетов между регистратором и трансфер-агентом и обмена итоговыми бухгалтерскими документами</t>
  </si>
  <si>
    <t>В направлении включения  в ПТК МИГ (СТАР) механизмов (форматов) передачи машиночитаемых документов между трансфер-агентом и регистратором</t>
  </si>
  <si>
    <t>В направлении блокчейнизации сервисов ПАРТАД, обеспечивающих стабильность/непрерывность работы ПТК МИГ в СТАР?</t>
  </si>
  <si>
    <t>Изложите иные необходимые направления доработки ПТК МИГ в интересах развития СТАР и иных проектов:</t>
  </si>
  <si>
    <t>-</t>
  </si>
  <si>
    <t>Передача формализованных сообщений с QR кодом соответствующим содержанию первичного документа</t>
  </si>
  <si>
    <t>Вопрос 2.1. По вашему мнению, нужна ли для участников учетной системы финансового рынка информационная система/цифровая платформа коллективного пользования, позволяющая им осуществлять в автоматизированном режиме  обработку информации (документов), которой они обмениваются со своими клиентами и между собой (далее – информационная  система)? Выберете ваш уровень  потребности в такой информационной системе.</t>
  </si>
  <si>
    <t>Это необходимо     (100%)</t>
  </si>
  <si>
    <t>Это целесообразно (75%)</t>
  </si>
  <si>
    <t>Это возможно (50%)</t>
  </si>
  <si>
    <t>Потребность отсутствует (0%)</t>
  </si>
  <si>
    <t>Уточнить задачу для созданию системы</t>
  </si>
  <si>
    <t>в зависимости от уровня требуемого финансирования поддержки и обслуживания</t>
  </si>
  <si>
    <t>Вопрос 2.2. Какие цели / задачи  может или должна решать информационная система, объединяющая учетные институты ?</t>
  </si>
  <si>
    <t>Соблюдение лицензионных требований, стандартизация, удобство потребителей, развитие технологий идентификации</t>
  </si>
  <si>
    <t>Соблюдение лицензионных требований</t>
  </si>
  <si>
    <t>Организация единообразия и легитимация запросов от государственных органов и контроль за ответами на них.</t>
  </si>
  <si>
    <t>Взаимодействие с Госорганами, взаимодействие между учетными институтами</t>
  </si>
  <si>
    <t>Обмен данными</t>
  </si>
  <si>
    <t>Обмен сообщениями между регистраторам, предоставление OpenApi госорганам</t>
  </si>
  <si>
    <t>Обмен информацией. Предоставление первичных документов</t>
  </si>
  <si>
    <t>Автоматизация</t>
  </si>
  <si>
    <t>Унификация, стандартизация, прозрачность, надежность, включая предоставление информации конечным потребителям посредством API непосредственно в личном кабинете ЕСИА (портал «Госуслуги»)</t>
  </si>
  <si>
    <t>Излагал ранее</t>
  </si>
  <si>
    <t>информационная система, объединяющая учетные институты должна усовершенствовать документооборот и информационный обмен между ее участниками</t>
  </si>
  <si>
    <t>Коллективное решение регуляторных требований</t>
  </si>
  <si>
    <t>Вопрос 2.3. Считаете ли вы возможным создание более чем одной информационной системы,  объединяющей учетные институты?</t>
  </si>
  <si>
    <t>Да, если их функционал различен</t>
  </si>
  <si>
    <t>Нет, рынок и так слишком узкий</t>
  </si>
  <si>
    <t>Единая информационная система должна облегчить взаимодействие государственных органов со всеми профучастниками.</t>
  </si>
  <si>
    <t>Конкуренция всегда полезна, если будет несколько инициатив, то пусть они будут.</t>
  </si>
  <si>
    <t>Должна быть частью СМЭВа</t>
  </si>
  <si>
    <t>Вопрос 2.4. В какой мере вы считаете необходимым  участие своего учетного института в информационной системе вместе с другими участниками учетной системы?</t>
  </si>
  <si>
    <t>Пока нет такой системы, которая нас бы заинтересовала.</t>
  </si>
  <si>
    <t>Зависит от функционала системы</t>
  </si>
  <si>
    <t>В зависимости от направления решаемых задач</t>
  </si>
  <si>
    <t>Вопрос 2.5. Каким  вы видите стратегическое решение задачи  создания  софта информационной системы?</t>
  </si>
  <si>
    <t>Создание «с нуля»</t>
  </si>
  <si>
    <t>На базе существующих на рынке программных продуктов</t>
  </si>
  <si>
    <t>Степень открытости API должна управляться со стороны поставщиков информации</t>
  </si>
  <si>
    <t>Вопрос 2.6. Какой подход к разработке и реализации проекта создания информационной системы, по вашему мнению, должен использоваться?</t>
  </si>
  <si>
    <t>Одно комплексное техническое задание, с длительным сроком выполнения и крупными вложениями, рассчитанными на перспективу не менее 2-х лет.</t>
  </si>
  <si>
    <t>Небольшие последовательные технические задания с короткими сроками исполнения, сравнительно небольшие вложения</t>
  </si>
  <si>
    <t>Провести исследование по вопросу возможности реализации основных функций системы, в частности работы с государственными органами, затем определиться с этапностью разработки, далее небольшие последовательные технические задания с короткими сроками исполнения</t>
  </si>
  <si>
    <t>Организовать подписание комплексного соглашения СРО и регулятора с государственными органами об унификации взаимодействия</t>
  </si>
  <si>
    <t>Слишком увлекаться детальным описанием будущей системы не стоит. Нужно определится с первыми функциями и приступить к разработке. Но общий сбор пожеланий, в том числе и на будущее, и их обобщение необходимо сделать на первом этапе</t>
  </si>
  <si>
    <t>+ комплексное техническое задание, согласованное участниками информационной системы, с длительным сроком выполнения, последовательным модульным внедрением и необходимыми вложениями, рассчитанными на перспективу не менее 2-х лет</t>
  </si>
  <si>
    <t xml:space="preserve">Короткий срок исполнения, денег много понадобится, софт должен быть на уровне лучших мировых стандартов качества  </t>
  </si>
  <si>
    <t>Вопрос 2.7. Сколько денежных средств вы готовы вложить в создание информационной системы?</t>
  </si>
  <si>
    <t>До 500 тыс.руб</t>
  </si>
  <si>
    <t>От 500 тыс. руб. до 2 млн. руб.</t>
  </si>
  <si>
    <t>От 2 млн. руб. до 5 млн. руб.</t>
  </si>
  <si>
    <t>Свыше 5 млн. руб.</t>
  </si>
  <si>
    <t>До 300 тыс. руб.</t>
  </si>
  <si>
    <t>Зависит от функционала системы, полученными выгодами/издержками эксплуатации. Возможно и свыше 5 млн.</t>
  </si>
  <si>
    <t>Так как предлагаемая нами информационная система должна работать в интересах государства, создание для профучастников информационной системы должно осуществляться за счет государства (без вложений средств профучастников).</t>
  </si>
  <si>
    <t>На текущем этапе, не представляется возможным оценить.</t>
  </si>
  <si>
    <t>до 300 тыс. рублей</t>
  </si>
  <si>
    <t>Зависит от решаемой задачи. Нет оценки проекта</t>
  </si>
  <si>
    <t>Зависит от реализованного ПО</t>
  </si>
  <si>
    <t>Решение по этому вопросу будет приниматься по конкретному проекту</t>
  </si>
  <si>
    <t>Вопрос 2.8.   Какой срок для создания информационной системы вы считаете приемлемым?</t>
  </si>
  <si>
    <t>До 1 года</t>
  </si>
  <si>
    <t>От 1 до 2 лет</t>
  </si>
  <si>
    <t>От 2 до 5 лет</t>
  </si>
  <si>
    <t>Это вопрос отдаленной перспективы</t>
  </si>
  <si>
    <t>Считаем, что определять срок для создания информационной системы нецелесообразно. Необходимо определиться с этапами создания системы (на этапы делим то, что видится сейчас необходимым функционалом. Продумывать подробно полный функционал будущей системы не стоит). Далее идем небольшими этапами (небольшими ТЗ).  Сделали законченный функционал, внедряем. Первый этап в пределах 2-х лет (уже используем в работе)</t>
  </si>
  <si>
    <t>Первые функции системы должны быть разработаны в течение 2 лет. Развитие системы должно идти постоянно в зависимости от требований рынка, но на этом этапе затраты могут быть меньше</t>
  </si>
  <si>
    <t>Не более одного двух лет</t>
  </si>
  <si>
    <t>Вопрос 3.1. Как вы считаете, кто должен выступать организатором/владельцем информационной системы коллективного пользования для учетных институтов:</t>
  </si>
  <si>
    <t>ПАРТАД при участии СРО НФА</t>
  </si>
  <si>
    <t>СРО НФА</t>
  </si>
  <si>
    <t>Специально созданное юридическое лицо, с контролирующим участием ПАРТАД/НФА</t>
  </si>
  <si>
    <t>Специально созданное юридическое лицо</t>
  </si>
  <si>
    <t>Разработчик</t>
  </si>
  <si>
    <t>Специально созданное юридическое лицо с участием ПАРТАД/НФА</t>
  </si>
  <si>
    <t>профессиональный разработчик информационной системы</t>
  </si>
  <si>
    <t>Вопрос 3.2. Как вы считаете, кто может  выступать оператором информационной системы коллективного пользования для учетных институтов:</t>
  </si>
  <si>
    <t>Специализированное юридическое лицо, привлеченное на основе результатов  открытого конкурса, проводимого ПАРТАД/СРО НФА,</t>
  </si>
  <si>
    <t>СРО или ПАРТАД при участии СРО</t>
  </si>
  <si>
    <t>Специальное юридическое лицо с блок. участием ПАРТАД и НФА</t>
  </si>
  <si>
    <t>Вопрос 3.3. Если  участники учетной системы сочтут необходимым создание специального  юридического лица в качестве владельца или оператора информационной системы, то какова максимальная доля владения им одним учетным институтом, на ваш взгляд?</t>
  </si>
  <si>
    <t>Равная со всеми остальными</t>
  </si>
  <si>
    <t>Менее 5%</t>
  </si>
  <si>
    <t>5-10%</t>
  </si>
  <si>
    <t>10-20%</t>
  </si>
  <si>
    <t>Против создания специального юридического лица</t>
  </si>
  <si>
    <t>Доля владения зависит от взноса инвестирования в создание системы. Должна быть пропорциональна взносу.</t>
  </si>
  <si>
    <t>100 % доля у государства.</t>
  </si>
  <si>
    <t>Зависит от выбранной формы. Голосовать участники должны равным образом. При этом вложившие больше денег могут претендовать на больший доход от деятельности общества (если создано в виде АО)</t>
  </si>
  <si>
    <t>Или более 10% при условии наличия акционерного соглашения</t>
  </si>
  <si>
    <t>Нужны ограничения как по максимальной доле владения, так и по максимальному количеству голосов. Например: доля владения - не более 33%, голосов – не более 25% - 1</t>
  </si>
  <si>
    <t>создание специального юридического лица в качестве владельца или оператора информационной системы считаем нецелесообразным</t>
  </si>
  <si>
    <t>В начале может быть 30%, в динамике может уменьшится до 10% и до 5%</t>
  </si>
  <si>
    <t>Считаем, что для этого нет необходимости в создании специального юридического лица.</t>
  </si>
  <si>
    <t>Вопрос 3.4. Если участники учетной системы  сочтут необходимым создание специального юридического лица в качестве владельца или оператора информационной системы, то в какой форме его следует создавать?</t>
  </si>
  <si>
    <t>Акционерное общество</t>
  </si>
  <si>
    <t>Общество с ограниченной ответственностью</t>
  </si>
  <si>
    <t>Некоммерческое партнерство</t>
  </si>
  <si>
    <t>Не имеет значения</t>
  </si>
  <si>
    <t>Вопрос 3.5. Если участники учетной системы сочтут необходимым создание специального юридического лица в качестве владельца или оператора информационной системы, то как, по вашему мнению, должен формироваться коллегиальный орган управления  этого юридического лица?</t>
  </si>
  <si>
    <t>По одному представителю от каждого из участников информационной системы</t>
  </si>
  <si>
    <t>По одному представителю от участников информационной системы и представители ПАРТАД/СРО НФА</t>
  </si>
  <si>
    <t>Представители инвесторов в информационную систему с учетом доли вложенных в ее создание средств</t>
  </si>
  <si>
    <t>Большой колхоз создавать нельзя</t>
  </si>
  <si>
    <t>Вопрос 3.6. Если участники учетной системы  сочтут необходимым создание специального юридического лица в качестве  владельца или оператора информационной системы, то как, по вашему мнению, должен формироваться исполнительный орган этого юридического лица?</t>
  </si>
  <si>
    <t>Исполнительный орган назначается по предложению ПАРТАД/СРО НФА</t>
  </si>
  <si>
    <t>Это должен быть профессионал в своем деле.  Назначается Советом директоров (условие принятия решения см. выше).</t>
  </si>
  <si>
    <t>Исполнительный орган назначается по предложению СРО НФА</t>
  </si>
  <si>
    <t>Выдвижение кандидатов на открытом конкурсе, утверждение осуществляется Советом директоров или Собранием участников юр. лица</t>
  </si>
  <si>
    <t>Совет директоров назначает, выдвигать могут все, кто хочет</t>
  </si>
  <si>
    <t>Монопольный риск  производителя базового программного продукта/
закрытый от потребителя код программного продукта</t>
  </si>
  <si>
    <t>№п/п</t>
  </si>
  <si>
    <t>Количество ответов</t>
  </si>
  <si>
    <t>Приобретение программного продукта в собственность  консорциума (ограниченного заинтересованного количества участников), или самостоятельное приобретение участником кода программного продукта. Наращивание участником компетенций в поддержке программного обеспечения - 1</t>
  </si>
  <si>
    <t>1 - Периодический аудит от имени СРО НФА с привлечением экспертов и ПУРЦБ:
- актуальности программно-аппаратных решений и средств защиты, применяемых разработчиком;
- соответствия требованиям законодательства;
- удовлетворенности пользователей.</t>
  </si>
  <si>
    <t>Создание единого транзитного центра передачи документов/
информации между участниками рынка, государственными  органами - 1</t>
  </si>
  <si>
    <t>Иные</t>
  </si>
  <si>
    <t>Центральный
банк</t>
  </si>
  <si>
    <t>Финансовые/
Конкурсные управляющие - 1.
В настоящее время взаимодействие с Росфинмониторингом, Центральным Банком, ФНС, ЦИК автоматизировано. Другое дело, что каждый орган имеет свой Личный кабинет, необходима система Единого окна.</t>
  </si>
  <si>
    <t>% от участников</t>
  </si>
  <si>
    <r>
      <t>Вопрос 1.3. Считаете ли вы необходимым минимизировать риски</t>
    </r>
    <r>
      <rPr>
        <sz val="10"/>
        <color theme="1"/>
        <rFont val="Calibri"/>
        <family val="2"/>
        <charset val="204"/>
        <scheme val="minor"/>
      </rPr>
      <t xml:space="preserve"> устойчивости (стабильности, непрерывного поддержания и развития)</t>
    </r>
    <r>
      <rPr>
        <sz val="10"/>
        <rFont val="Calibri"/>
        <family val="2"/>
        <charset val="204"/>
        <scheme val="minor"/>
      </rPr>
      <t xml:space="preserve"> значимых программных продуктов используемых учетными институтами? Каких программных продуктов и каким образом?</t>
    </r>
  </si>
  <si>
    <t>1.       Единые стандарты документов.
2.       Единое окно взаимодействия с государственными органами.
3.       Обеспечение документооборота (юридически значимого) между участниками.
4.       Единые справочники.
5.       Поставщик информации и данных для участников рынка.
6.       Сокращение издержек на обеспечение документооборота.</t>
  </si>
  <si>
    <t xml:space="preserve">1. Обмен машиночитаемыми документами.
2. Взаиморасчеты. 
3. Маркетплейс при наличии маркетинговой составляющей (получение заказов). 
4. Единый личный кабинет на все реестры.
 </t>
  </si>
  <si>
    <t xml:space="preserve">Оптимизация рабочих процессов посредством программно-аппаратных решений с целью:
- сокращения издержек при осуществлении бизнес-процессов и взаимодействии между регистраторами,
- снижения рисков при осуществлении бизнес-процессов и взаимодействии между регистраторами.
Повысить доступность сервисов регистраторов для инвесторов и госорганов за счет: сокращения времени, затрачиваемого сторонами на взаимодействие, и преодоления пространственного фактора.
</t>
  </si>
  <si>
    <t>Уровень потребности (%)</t>
  </si>
  <si>
    <t>Итого "ЗА"</t>
  </si>
  <si>
    <r>
      <t xml:space="preserve">Создание « с нуля» во взаимосвязи с существующими программными продуктами посредством  </t>
    </r>
    <r>
      <rPr>
        <i/>
        <sz val="10"/>
        <color theme="1"/>
        <rFont val="Calibri"/>
        <family val="2"/>
        <charset val="204"/>
        <scheme val="minor"/>
      </rPr>
      <t>OpenAPI</t>
    </r>
  </si>
  <si>
    <t>Общее исследование и описание цели/проекта.
Движение к цели небольшими подпроектами.</t>
  </si>
  <si>
    <t>Количество ответов х уровень потребности</t>
  </si>
  <si>
    <t>Из них: Разработчик - 2.</t>
  </si>
  <si>
    <t>Из них: доля 0% - 2</t>
  </si>
  <si>
    <t>Иное: против - 3</t>
  </si>
  <si>
    <t>Совет директоров должен состоять из представителей инвесторов в информационную систему с учетом доли вложенных в ее создание средств (рассматривается ограниченное число инвесторов с максимальной долей) плюс независимые директора (обязательная квота).
Основные вопросы – корпоративные.
Дополнительно создаётся Комитет Пользователей,  как минимум со следующими полномочиями: если Комитет пользователей не проголосовал за направление развития системы, за конкретный функционал системы, за определение этапности,  etc., Совет директоров не может утвердить такое решение (как пример: Комитет Пользователей в НРД). Членами Комитета Пользователей являются представители (квота от каждого направления обсуждается) направления бизнеса (регистраторский, депозитарный, спецдепозитарный и т.д.).</t>
  </si>
  <si>
    <t>Трансфер-агентские сервисы (3-4)</t>
  </si>
  <si>
    <t>Трансфер-агентское взаимодействие - 2.
Отсутствие механизма удаленной идентификации является основным препятствием развития - 2</t>
  </si>
  <si>
    <t>3 - управление рисками</t>
  </si>
  <si>
    <t>1.3.1 Какие способы минимизации данных рисков вы видите ?</t>
  </si>
  <si>
    <t>1.3.2. Какие типы программных продуктов, вы считаете наиболее подверженные  риску устойчивости (стабильности, непрерывного поддержания и развития)?</t>
  </si>
  <si>
    <t>1.3.3. Какие конкретно программные продукты вы считаете наиболее подверженными  риску устойчивости (стабильности, непрерывного поддержания и развития)?</t>
  </si>
  <si>
    <t>Количество ответов "ЗА"</t>
  </si>
  <si>
    <t>Ср. взвеш. количества и потребности (%)</t>
  </si>
  <si>
    <t>Трансфер- агентский обмен
Обмен профессиональными мнениями</t>
  </si>
  <si>
    <t>Из них не исключают 
оба варианта</t>
  </si>
  <si>
    <t>Провести исследование по вопросу возможности реализации основных функций системы, в частности работы с гос. органами, затем определиться со сроками и этапностью разработки</t>
  </si>
  <si>
    <t>Стоимость (тыс. руб.)</t>
  </si>
  <si>
    <t>Количество ответов х стоимость</t>
  </si>
  <si>
    <t>Ср. взвеш. количества и стоимости</t>
  </si>
  <si>
    <t>Представители инвесторов/
участников информационной системы с учетом доли и представители ПАРТАД/СРО НФА (согласно закрепленным квотам)</t>
  </si>
  <si>
    <t>Участники рынка выдвигают своих кандидатов, назначение производит Советом директоров юр. лица</t>
  </si>
  <si>
    <t>Участники рынка выдвигают своих кандидатов,  назначение производится  Собранием участников юр. лица</t>
  </si>
  <si>
    <t>На конкурсной основе. Открытый конкурс проводится юр. лицом</t>
  </si>
  <si>
    <t>На конкурсной основе. Конкурс проводится юр. лицом среди кандидатов выдвинутых участниками рынка</t>
  </si>
  <si>
    <t>ПО для осуществления деятельности</t>
  </si>
  <si>
    <t>Системы ЭДО и личные кабинеты</t>
  </si>
  <si>
    <t>Бухучет и отчетность</t>
  </si>
  <si>
    <t>Уровень риска</t>
  </si>
  <si>
    <t>Сред. арифм. 
уровня риска</t>
  </si>
  <si>
    <t>Доля от участников 
голосования по данному вопросу 
(25 участников)(%)</t>
  </si>
  <si>
    <t xml:space="preserve">Большая часть участников опроса (66,00%) высказались, что создание информационной системы возможно и даже целесообразно.  </t>
  </si>
  <si>
    <t>Автоматическая обработка информации. Что позволит уменьшить риски, связанные с ручным вводом и проверкой информации.</t>
  </si>
  <si>
    <t>Специально созданное юридическое лицо, с контролирующим участием НФА</t>
  </si>
  <si>
    <t>Иное: против создания - 3</t>
  </si>
  <si>
    <t>Аккредитация разработчика в Банке России/
добровольная сертификация программного продукта ПАРТАД и т.п.</t>
  </si>
  <si>
    <t>в столбце F - для вендоров по отчетности XBRL</t>
  </si>
  <si>
    <t xml:space="preserve">Большая часть участников опроса, ответивших положительно на  данный вопрос (59,26%), являются региональными учетными институтами. Кроме них так считают ДРАГА, МФЦ, ИНФИНИТУМ и НКК.  </t>
  </si>
  <si>
    <t>Половина участников опроса (50,00%) предлагает создавать софт "с нуля" во взаимосвязи с существующими программными продуктами  посредством OpenAPI. Но при этом 38,46% из них не исключают варианта создания софта на базе существующих программных продуктов.</t>
  </si>
  <si>
    <t>Монополизация регистраторов.</t>
  </si>
  <si>
    <t>Все государственные органы равнозначны, так как выполняют государственную функцию</t>
  </si>
  <si>
    <t>В настоящее время, при взаимодействии с рядом государственных органов, например Центральным банком, Росфинмониторингом, ЦИК, ФНС используется электронный документооборот. Автоматизацию/
цифровизацию взаимодействия представляется целесообразным также распространить на иные госорганы, в первую очередь, на взаимодействие с  судебными приставами и нотариусами.</t>
  </si>
  <si>
    <t>Государство</t>
  </si>
  <si>
    <t>Не являемся участниками СТАР</t>
  </si>
  <si>
    <t>Не используем СТАР</t>
  </si>
  <si>
    <t>Да, необходима для обмена между собой. Для обмена с клиентами - не нужна</t>
  </si>
  <si>
    <t>Считаем возможным создание единой информационной системы в целях взаимодействия всех профучастников с государственными органами</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</si>
</sst>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theme="1"/>
      <name val="Calibri"/>
      <family val="2"/>
      <charset val="204"/>
      <scheme val="minor"/>
    </font>
    <font>
      <sz val="10"/>
      <color theme="1"/>
      <name val="Calibri"/>
      <family val="2"/>
      <charset val="204"/>
      <scheme val="minor"/>
    </font>
    <font>
      <sz val="10"/>
      <name val="Calibri"/>
      <family val="2"/>
      <charset val="204"/>
      <scheme val="minor"/>
    </font>
    <font>
      <i/>
      <sz val="10"/>
      <color theme="1"/>
      <name val="Calibri"/>
      <family val="2"/>
      <charset val="204"/>
      <scheme val="minor"/>
    </font>
  </fonts>
  <fills count="4">
    <fill>
      <patternFill patternType="none"/>
    </fill>
    <fill>
      <patternFill patternType="gray125"/>
    </fill>
    <fill>
      <patternFill patternType="solid">
        <fgColor theme="0"/>
        <bgColor indexed="64"/>
      </patternFill>
    </fill>
    <fill>
      <patternFill patternType="solid">
        <fgColor theme="0" tint="-4.9989318521683403E-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top style="medium">
        <color indexed="64"/>
      </top>
      <bottom/>
      <diagonal/>
    </border>
    <border>
      <left/>
      <right style="medium">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style="thin">
        <color indexed="64"/>
      </right>
      <top/>
      <bottom style="thin">
        <color indexed="64"/>
      </bottom>
      <diagonal/>
    </border>
  </borders>
  <cellStyleXfs count="1">
    <xf numFmtId="0" fontId="0" fillId="0" borderId="0"/>
  </cellStyleXfs>
  <cellXfs count="128">
    <xf numFmtId="0" fontId="0" fillId="0" borderId="0" xfId="0"/>
    <xf numFmtId="0" fontId="1" fillId="0" borderId="0" xfId="0" applyFont="1"/>
    <xf numFmtId="0" fontId="1" fillId="0" borderId="1" xfId="0" applyFont="1" applyBorder="1" applyAlignment="1">
      <alignment horizontal="center"/>
    </xf>
    <xf numFmtId="0" fontId="1" fillId="0" borderId="1" xfId="0" applyFont="1" applyBorder="1" applyAlignment="1">
      <alignment horizontal="center" vertical="center" wrapText="1"/>
    </xf>
    <xf numFmtId="0" fontId="1" fillId="0" borderId="1" xfId="0" applyFont="1" applyBorder="1" applyAlignment="1">
      <alignment horizontal="justify" vertical="center" wrapText="1"/>
    </xf>
    <xf numFmtId="0" fontId="1" fillId="0" borderId="0" xfId="0" applyFont="1" applyAlignment="1">
      <alignment horizontal="center"/>
    </xf>
    <xf numFmtId="0" fontId="1" fillId="0" borderId="1" xfId="0" applyFont="1" applyBorder="1" applyAlignment="1">
      <alignment vertical="center" wrapText="1"/>
    </xf>
    <xf numFmtId="0" fontId="1" fillId="0" borderId="1" xfId="0" applyFont="1" applyBorder="1" applyAlignment="1">
      <alignment horizontal="center" vertical="center"/>
    </xf>
    <xf numFmtId="0" fontId="1" fillId="0" borderId="1" xfId="0" applyFont="1" applyBorder="1"/>
    <xf numFmtId="2" fontId="1" fillId="0" borderId="1" xfId="0" applyNumberFormat="1" applyFont="1" applyBorder="1" applyAlignment="1">
      <alignment horizontal="center"/>
    </xf>
    <xf numFmtId="49" fontId="1" fillId="0" borderId="1" xfId="0" applyNumberFormat="1" applyFont="1" applyBorder="1" applyAlignment="1">
      <alignment horizontal="center" vertical="center" wrapText="1"/>
    </xf>
    <xf numFmtId="49" fontId="1" fillId="0" borderId="1" xfId="0" applyNumberFormat="1" applyFont="1" applyBorder="1" applyAlignment="1">
      <alignment horizontal="justify" vertical="center" wrapText="1"/>
    </xf>
    <xf numFmtId="49" fontId="1" fillId="0" borderId="1" xfId="0" applyNumberFormat="1" applyFont="1" applyBorder="1" applyAlignment="1">
      <alignment horizontal="left" vertical="center" wrapText="1" indent="2"/>
    </xf>
    <xf numFmtId="49" fontId="1" fillId="0" borderId="0" xfId="0" applyNumberFormat="1" applyFont="1"/>
    <xf numFmtId="2" fontId="1" fillId="0" borderId="1" xfId="0" applyNumberFormat="1" applyFont="1" applyBorder="1" applyAlignment="1">
      <alignment horizontal="center" vertical="center" wrapText="1"/>
    </xf>
    <xf numFmtId="0" fontId="1" fillId="0" borderId="3" xfId="0" applyFont="1" applyBorder="1" applyAlignment="1">
      <alignment horizontal="center"/>
    </xf>
    <xf numFmtId="0" fontId="1" fillId="0" borderId="0" xfId="0" applyFont="1" applyBorder="1" applyAlignment="1">
      <alignment horizontal="center"/>
    </xf>
    <xf numFmtId="0" fontId="1" fillId="0" borderId="4" xfId="0" applyFont="1" applyBorder="1" applyAlignment="1">
      <alignment horizontal="center"/>
    </xf>
    <xf numFmtId="0" fontId="1" fillId="0" borderId="2" xfId="0" applyFont="1" applyBorder="1" applyAlignment="1">
      <alignment horizontal="center" vertical="center" wrapText="1"/>
    </xf>
    <xf numFmtId="0" fontId="1" fillId="0" borderId="4" xfId="0" applyFont="1" applyBorder="1" applyAlignment="1">
      <alignment vertical="center" wrapText="1"/>
    </xf>
    <xf numFmtId="0" fontId="1" fillId="0" borderId="4" xfId="0" applyFont="1" applyBorder="1"/>
    <xf numFmtId="0" fontId="1" fillId="0" borderId="3" xfId="0" applyFont="1" applyBorder="1"/>
    <xf numFmtId="0" fontId="1" fillId="0" borderId="5" xfId="0" applyFont="1" applyBorder="1"/>
    <xf numFmtId="0" fontId="1" fillId="0" borderId="6" xfId="0" applyFont="1" applyBorder="1"/>
    <xf numFmtId="0" fontId="1" fillId="0" borderId="5" xfId="0" applyFont="1" applyBorder="1" applyAlignment="1">
      <alignment horizontal="center"/>
    </xf>
    <xf numFmtId="0" fontId="1" fillId="0" borderId="0" xfId="0" applyFont="1" applyAlignment="1">
      <alignment horizontal="center" vertical="center"/>
    </xf>
    <xf numFmtId="0" fontId="1" fillId="0" borderId="1" xfId="0" applyFont="1" applyBorder="1" applyAlignment="1">
      <alignment horizontal="left" vertical="center" wrapText="1"/>
    </xf>
    <xf numFmtId="0" fontId="1" fillId="0" borderId="4" xfId="0" applyFont="1" applyBorder="1" applyAlignment="1">
      <alignment horizontal="center" vertical="center"/>
    </xf>
    <xf numFmtId="1" fontId="1" fillId="0" borderId="1" xfId="0" applyNumberFormat="1" applyFont="1" applyBorder="1" applyAlignment="1">
      <alignment horizontal="center"/>
    </xf>
    <xf numFmtId="0" fontId="1" fillId="0" borderId="3" xfId="0" applyFont="1" applyBorder="1" applyAlignment="1">
      <alignment horizontal="center" vertical="center"/>
    </xf>
    <xf numFmtId="0" fontId="1" fillId="0" borderId="6" xfId="0" applyFont="1" applyBorder="1" applyAlignment="1">
      <alignment horizontal="center" vertical="center"/>
    </xf>
    <xf numFmtId="0" fontId="1" fillId="0" borderId="5" xfId="0" applyFont="1" applyBorder="1" applyAlignment="1">
      <alignment horizontal="center" vertical="center"/>
    </xf>
    <xf numFmtId="0" fontId="1" fillId="0" borderId="1" xfId="0" applyFont="1" applyBorder="1" applyAlignment="1">
      <alignment horizontal="center" vertical="center" wrapText="1"/>
    </xf>
    <xf numFmtId="0" fontId="1" fillId="0" borderId="1" xfId="0" applyFont="1" applyBorder="1" applyAlignment="1">
      <alignment vertical="center" wrapText="1"/>
    </xf>
    <xf numFmtId="0" fontId="1" fillId="0" borderId="14" xfId="0" applyFont="1" applyBorder="1"/>
    <xf numFmtId="0" fontId="1" fillId="0" borderId="2" xfId="0" applyFont="1" applyBorder="1"/>
    <xf numFmtId="0" fontId="1" fillId="0" borderId="0" xfId="0" applyFont="1" applyBorder="1"/>
    <xf numFmtId="10" fontId="1" fillId="0" borderId="1" xfId="0" applyNumberFormat="1" applyFont="1" applyBorder="1" applyAlignment="1">
      <alignment horizontal="center"/>
    </xf>
    <xf numFmtId="0" fontId="1" fillId="0" borderId="14" xfId="0" applyFont="1" applyBorder="1" applyAlignment="1">
      <alignment horizontal="center"/>
    </xf>
    <xf numFmtId="0" fontId="1" fillId="2" borderId="3" xfId="0" applyFont="1" applyFill="1" applyBorder="1" applyAlignment="1">
      <alignment horizontal="left" wrapText="1"/>
    </xf>
    <xf numFmtId="0" fontId="1" fillId="2" borderId="1" xfId="0" applyFont="1" applyFill="1" applyBorder="1"/>
    <xf numFmtId="2" fontId="1" fillId="2" borderId="1" xfId="0" applyNumberFormat="1" applyFont="1" applyFill="1" applyBorder="1" applyAlignment="1">
      <alignment horizontal="center"/>
    </xf>
    <xf numFmtId="10" fontId="1" fillId="0" borderId="1" xfId="0" applyNumberFormat="1" applyFont="1" applyBorder="1" applyAlignment="1">
      <alignment horizontal="center" vertical="center"/>
    </xf>
    <xf numFmtId="10" fontId="1" fillId="2" borderId="2" xfId="0" applyNumberFormat="1" applyFont="1" applyFill="1" applyBorder="1" applyAlignment="1">
      <alignment horizontal="center" vertical="center" wrapText="1"/>
    </xf>
    <xf numFmtId="10" fontId="1" fillId="2" borderId="1" xfId="0" applyNumberFormat="1" applyFont="1" applyFill="1" applyBorder="1" applyAlignment="1">
      <alignment horizontal="center" vertical="center" wrapText="1"/>
    </xf>
    <xf numFmtId="10" fontId="1" fillId="0" borderId="0" xfId="0" applyNumberFormat="1" applyFont="1" applyBorder="1" applyAlignment="1">
      <alignment horizontal="center"/>
    </xf>
    <xf numFmtId="1" fontId="1" fillId="2" borderId="1" xfId="0" applyNumberFormat="1" applyFont="1" applyFill="1" applyBorder="1" applyAlignment="1">
      <alignment horizontal="center"/>
    </xf>
    <xf numFmtId="0" fontId="1" fillId="0" borderId="0" xfId="0" applyFont="1" applyAlignment="1">
      <alignment vertical="center"/>
    </xf>
    <xf numFmtId="0" fontId="1" fillId="2" borderId="0" xfId="0" applyFont="1" applyFill="1" applyAlignment="1">
      <alignment horizontal="center"/>
    </xf>
    <xf numFmtId="0" fontId="1" fillId="2" borderId="1" xfId="0" applyFont="1" applyFill="1" applyBorder="1" applyAlignment="1">
      <alignment horizontal="center"/>
    </xf>
    <xf numFmtId="0" fontId="1" fillId="2" borderId="1" xfId="0" applyFont="1" applyFill="1" applyBorder="1" applyAlignment="1">
      <alignment horizontal="center" vertical="center" wrapText="1"/>
    </xf>
    <xf numFmtId="0" fontId="1" fillId="2" borderId="1" xfId="0" applyFont="1" applyFill="1" applyBorder="1" applyAlignment="1">
      <alignment horizontal="center" vertical="center"/>
    </xf>
    <xf numFmtId="10" fontId="1" fillId="0" borderId="12" xfId="0" applyNumberFormat="1" applyFont="1" applyBorder="1" applyAlignment="1">
      <alignment horizontal="center"/>
    </xf>
    <xf numFmtId="0" fontId="1" fillId="0" borderId="1" xfId="0" applyFont="1" applyBorder="1" applyAlignment="1">
      <alignment wrapText="1"/>
    </xf>
    <xf numFmtId="0" fontId="1" fillId="0" borderId="12" xfId="0" applyFont="1" applyBorder="1"/>
    <xf numFmtId="0" fontId="1" fillId="0" borderId="13" xfId="0" applyFont="1" applyBorder="1"/>
    <xf numFmtId="2" fontId="1" fillId="0" borderId="1" xfId="0" applyNumberFormat="1" applyFont="1" applyBorder="1" applyAlignment="1">
      <alignment horizontal="center" vertical="center"/>
    </xf>
    <xf numFmtId="0" fontId="1" fillId="2" borderId="1" xfId="0" applyFont="1" applyFill="1" applyBorder="1" applyAlignment="1">
      <alignment vertical="center" wrapText="1"/>
    </xf>
    <xf numFmtId="0" fontId="2" fillId="2" borderId="1" xfId="0" applyFont="1" applyFill="1" applyBorder="1" applyAlignment="1">
      <alignment vertical="center" wrapText="1"/>
    </xf>
    <xf numFmtId="0" fontId="1" fillId="2" borderId="0" xfId="0" applyFont="1" applyFill="1"/>
    <xf numFmtId="0" fontId="1" fillId="2" borderId="1" xfId="0" applyFont="1" applyFill="1" applyBorder="1" applyAlignment="1">
      <alignment vertical="top" wrapText="1"/>
    </xf>
    <xf numFmtId="0" fontId="2" fillId="2" borderId="1" xfId="0" applyFont="1" applyFill="1" applyBorder="1" applyAlignment="1">
      <alignment vertical="top" wrapText="1"/>
    </xf>
    <xf numFmtId="0" fontId="1" fillId="2" borderId="0" xfId="0" applyFont="1" applyFill="1" applyAlignment="1"/>
    <xf numFmtId="0" fontId="1" fillId="3" borderId="1" xfId="0" applyFont="1" applyFill="1" applyBorder="1" applyAlignment="1">
      <alignment horizontal="center" vertical="center" wrapText="1"/>
    </xf>
    <xf numFmtId="1" fontId="1" fillId="3" borderId="1" xfId="0" applyNumberFormat="1" applyFont="1" applyFill="1" applyBorder="1" applyAlignment="1">
      <alignment horizontal="center"/>
    </xf>
    <xf numFmtId="10" fontId="1" fillId="3" borderId="1" xfId="0" applyNumberFormat="1" applyFont="1" applyFill="1" applyBorder="1" applyAlignment="1">
      <alignment horizontal="center"/>
    </xf>
    <xf numFmtId="0" fontId="1" fillId="3" borderId="4" xfId="0" applyFont="1" applyFill="1" applyBorder="1" applyAlignment="1">
      <alignment horizontal="center"/>
    </xf>
    <xf numFmtId="0" fontId="1" fillId="3" borderId="0" xfId="0" applyFont="1" applyFill="1"/>
    <xf numFmtId="0" fontId="1" fillId="3" borderId="14" xfId="0" applyFont="1" applyFill="1" applyBorder="1" applyAlignment="1">
      <alignment horizontal="center" vertical="center"/>
    </xf>
    <xf numFmtId="0" fontId="1" fillId="3" borderId="1" xfId="0" applyFont="1" applyFill="1" applyBorder="1" applyAlignment="1">
      <alignment vertical="center" wrapText="1"/>
    </xf>
    <xf numFmtId="0" fontId="1" fillId="3" borderId="1" xfId="0" applyFont="1" applyFill="1" applyBorder="1" applyAlignment="1">
      <alignment horizontal="center" vertical="center"/>
    </xf>
    <xf numFmtId="0" fontId="1" fillId="3" borderId="1" xfId="0" applyFont="1" applyFill="1" applyBorder="1" applyAlignment="1">
      <alignment horizontal="left" vertical="center" wrapText="1"/>
    </xf>
    <xf numFmtId="0" fontId="1" fillId="3" borderId="1" xfId="0" applyFont="1" applyFill="1" applyBorder="1" applyAlignment="1">
      <alignment horizontal="center"/>
    </xf>
    <xf numFmtId="0" fontId="1" fillId="3" borderId="1" xfId="0" applyFont="1" applyFill="1" applyBorder="1"/>
    <xf numFmtId="2" fontId="1" fillId="3" borderId="1" xfId="0" applyNumberFormat="1" applyFont="1" applyFill="1" applyBorder="1" applyAlignment="1">
      <alignment horizontal="center"/>
    </xf>
    <xf numFmtId="0" fontId="1" fillId="3" borderId="0" xfId="0" applyFont="1" applyFill="1" applyAlignment="1">
      <alignment horizontal="center"/>
    </xf>
    <xf numFmtId="0" fontId="1" fillId="3" borderId="5" xfId="0" applyFont="1" applyFill="1" applyBorder="1" applyAlignment="1">
      <alignment horizontal="center" vertical="center"/>
    </xf>
    <xf numFmtId="0" fontId="1" fillId="3" borderId="6" xfId="0" applyFont="1" applyFill="1" applyBorder="1" applyAlignment="1">
      <alignment horizontal="center" vertical="center"/>
    </xf>
    <xf numFmtId="0" fontId="1" fillId="3" borderId="1" xfId="0" applyFont="1" applyFill="1" applyBorder="1" applyAlignment="1">
      <alignment horizontal="justify" vertical="center" wrapText="1"/>
    </xf>
    <xf numFmtId="2" fontId="1" fillId="3" borderId="1" xfId="0" applyNumberFormat="1" applyFont="1" applyFill="1" applyBorder="1" applyAlignment="1">
      <alignment horizontal="center" vertical="center" wrapText="1"/>
    </xf>
    <xf numFmtId="0" fontId="1" fillId="3" borderId="0" xfId="0" applyFont="1" applyFill="1" applyAlignment="1">
      <alignment horizontal="center" vertical="center"/>
    </xf>
    <xf numFmtId="0" fontId="1" fillId="3" borderId="3" xfId="0" applyFont="1" applyFill="1" applyBorder="1" applyAlignment="1">
      <alignment horizontal="center"/>
    </xf>
    <xf numFmtId="0" fontId="1" fillId="3" borderId="2" xfId="0" applyFont="1" applyFill="1" applyBorder="1" applyAlignment="1">
      <alignment horizontal="center" vertical="center" wrapText="1"/>
    </xf>
    <xf numFmtId="0" fontId="1" fillId="3" borderId="3" xfId="0" applyFont="1" applyFill="1" applyBorder="1"/>
    <xf numFmtId="2" fontId="1" fillId="3" borderId="12" xfId="0" applyNumberFormat="1" applyFont="1" applyFill="1" applyBorder="1" applyAlignment="1">
      <alignment horizontal="center"/>
    </xf>
    <xf numFmtId="0" fontId="1" fillId="3" borderId="0" xfId="0" applyFont="1" applyFill="1" applyAlignment="1">
      <alignment vertical="top"/>
    </xf>
    <xf numFmtId="0" fontId="1" fillId="3" borderId="1" xfId="0" applyFont="1" applyFill="1" applyBorder="1" applyAlignment="1">
      <alignment horizontal="left" wrapText="1"/>
    </xf>
    <xf numFmtId="0" fontId="1" fillId="3" borderId="2" xfId="0" applyFont="1" applyFill="1" applyBorder="1"/>
    <xf numFmtId="0" fontId="1" fillId="3" borderId="15" xfId="0" applyFont="1" applyFill="1" applyBorder="1" applyAlignment="1">
      <alignment horizontal="left" wrapText="1"/>
    </xf>
    <xf numFmtId="4" fontId="1" fillId="3" borderId="2" xfId="0" applyNumberFormat="1" applyFont="1" applyFill="1" applyBorder="1" applyAlignment="1">
      <alignment horizontal="center" vertical="center" wrapText="1"/>
    </xf>
    <xf numFmtId="4" fontId="1" fillId="3" borderId="1" xfId="0" applyNumberFormat="1" applyFont="1" applyFill="1" applyBorder="1" applyAlignment="1">
      <alignment horizontal="center" vertical="center" wrapText="1"/>
    </xf>
    <xf numFmtId="0" fontId="1" fillId="3" borderId="0" xfId="0" applyFont="1" applyFill="1" applyAlignment="1">
      <alignment horizontal="left"/>
    </xf>
    <xf numFmtId="4" fontId="1" fillId="3" borderId="1" xfId="0" applyNumberFormat="1" applyFont="1" applyFill="1" applyBorder="1" applyAlignment="1">
      <alignment horizontal="center"/>
    </xf>
    <xf numFmtId="2" fontId="1" fillId="3" borderId="0" xfId="0" applyNumberFormat="1" applyFont="1" applyFill="1" applyBorder="1"/>
    <xf numFmtId="0" fontId="1" fillId="3" borderId="15" xfId="0" applyFont="1" applyFill="1" applyBorder="1"/>
    <xf numFmtId="0" fontId="1" fillId="3" borderId="4" xfId="0" applyFont="1" applyFill="1" applyBorder="1" applyAlignment="1">
      <alignment horizontal="center" vertical="center"/>
    </xf>
    <xf numFmtId="0" fontId="1" fillId="3" borderId="3" xfId="0" applyFont="1" applyFill="1" applyBorder="1" applyAlignment="1">
      <alignment horizontal="center" vertical="center"/>
    </xf>
    <xf numFmtId="0" fontId="1" fillId="2" borderId="1" xfId="0" applyFont="1" applyFill="1" applyBorder="1" applyAlignment="1">
      <alignment horizontal="left" vertical="center" wrapText="1"/>
    </xf>
    <xf numFmtId="0" fontId="2" fillId="0" borderId="12" xfId="0" applyFont="1" applyBorder="1" applyAlignment="1">
      <alignment horizontal="left" vertical="center" wrapText="1"/>
    </xf>
    <xf numFmtId="0" fontId="2" fillId="0" borderId="13" xfId="0" applyFont="1" applyBorder="1" applyAlignment="1">
      <alignment horizontal="left" vertical="center" wrapText="1"/>
    </xf>
    <xf numFmtId="0" fontId="2" fillId="0" borderId="2" xfId="0" applyFont="1" applyBorder="1" applyAlignment="1">
      <alignment horizontal="left" vertical="center" wrapText="1"/>
    </xf>
    <xf numFmtId="0" fontId="2" fillId="0" borderId="9" xfId="0" applyFont="1" applyBorder="1" applyAlignment="1">
      <alignment horizontal="left" vertical="center" wrapText="1"/>
    </xf>
    <xf numFmtId="0" fontId="2" fillId="0" borderId="10" xfId="0" applyFont="1" applyBorder="1" applyAlignment="1">
      <alignment horizontal="left" vertical="center" wrapText="1"/>
    </xf>
    <xf numFmtId="0" fontId="2" fillId="0" borderId="11" xfId="0" applyFont="1" applyBorder="1" applyAlignment="1">
      <alignment horizontal="left" vertical="center" wrapText="1"/>
    </xf>
    <xf numFmtId="0" fontId="2" fillId="0" borderId="9" xfId="0" applyFont="1" applyBorder="1" applyAlignment="1">
      <alignment horizontal="left" vertical="top" wrapText="1"/>
    </xf>
    <xf numFmtId="0" fontId="2" fillId="0" borderId="10" xfId="0" applyFont="1" applyBorder="1" applyAlignment="1">
      <alignment horizontal="left" vertical="top" wrapText="1"/>
    </xf>
    <xf numFmtId="0" fontId="2" fillId="0" borderId="11" xfId="0" applyFont="1" applyBorder="1" applyAlignment="1">
      <alignment horizontal="left" vertical="top" wrapText="1"/>
    </xf>
    <xf numFmtId="0" fontId="1" fillId="3" borderId="12" xfId="0" applyFont="1" applyFill="1" applyBorder="1" applyAlignment="1">
      <alignment horizontal="left" vertical="center" wrapText="1"/>
    </xf>
    <xf numFmtId="0" fontId="1" fillId="3" borderId="13" xfId="0" applyFont="1" applyFill="1" applyBorder="1" applyAlignment="1">
      <alignment horizontal="left" vertical="center" wrapText="1"/>
    </xf>
    <xf numFmtId="0" fontId="1" fillId="3" borderId="2" xfId="0" applyFont="1" applyFill="1" applyBorder="1" applyAlignment="1">
      <alignment horizontal="left" vertical="center" wrapText="1"/>
    </xf>
    <xf numFmtId="0" fontId="1" fillId="2" borderId="0" xfId="0" applyFont="1" applyFill="1" applyBorder="1" applyAlignment="1">
      <alignment horizontal="left" vertical="center" wrapText="1"/>
    </xf>
    <xf numFmtId="0" fontId="2" fillId="3" borderId="12" xfId="0" applyFont="1" applyFill="1" applyBorder="1" applyAlignment="1">
      <alignment horizontal="left" vertical="center" wrapText="1"/>
    </xf>
    <xf numFmtId="0" fontId="2" fillId="3" borderId="13" xfId="0" applyFont="1" applyFill="1" applyBorder="1" applyAlignment="1">
      <alignment horizontal="left" vertical="center" wrapText="1"/>
    </xf>
    <xf numFmtId="0" fontId="2" fillId="3" borderId="2" xfId="0" applyFont="1" applyFill="1" applyBorder="1" applyAlignment="1">
      <alignment horizontal="left" vertical="center" wrapText="1"/>
    </xf>
    <xf numFmtId="0" fontId="2" fillId="3" borderId="1" xfId="0" applyFont="1" applyFill="1" applyBorder="1" applyAlignment="1">
      <alignment horizontal="left" vertical="center" wrapText="1"/>
    </xf>
    <xf numFmtId="0" fontId="1" fillId="3" borderId="0" xfId="0" applyFont="1" applyFill="1" applyAlignment="1">
      <alignment horizontal="left" vertical="top" wrapText="1"/>
    </xf>
    <xf numFmtId="0" fontId="1" fillId="3" borderId="0" xfId="0" applyFont="1" applyFill="1" applyAlignment="1">
      <alignment horizontal="left" vertical="top"/>
    </xf>
    <xf numFmtId="0" fontId="2" fillId="0" borderId="1" xfId="0" applyFont="1" applyBorder="1" applyAlignment="1">
      <alignment horizontal="left" vertical="center" wrapText="1"/>
    </xf>
    <xf numFmtId="0" fontId="1" fillId="0" borderId="12" xfId="0" applyFont="1" applyBorder="1" applyAlignment="1">
      <alignment horizontal="left" vertical="center" wrapText="1"/>
    </xf>
    <xf numFmtId="0" fontId="1" fillId="0" borderId="13" xfId="0" applyFont="1" applyBorder="1" applyAlignment="1">
      <alignment horizontal="left" vertical="center" wrapText="1"/>
    </xf>
    <xf numFmtId="0" fontId="1" fillId="0" borderId="2" xfId="0" applyFont="1" applyBorder="1" applyAlignment="1">
      <alignment horizontal="left" vertical="center" wrapText="1"/>
    </xf>
    <xf numFmtId="0" fontId="1" fillId="0" borderId="0" xfId="0" applyFont="1" applyAlignment="1">
      <alignment horizontal="left" vertical="top" wrapText="1"/>
    </xf>
    <xf numFmtId="0" fontId="1" fillId="0" borderId="0" xfId="0" applyFont="1" applyAlignment="1">
      <alignment horizontal="left" vertical="center" wrapText="1"/>
    </xf>
    <xf numFmtId="0" fontId="1" fillId="0" borderId="0" xfId="0" applyFont="1" applyAlignment="1">
      <alignment horizontal="left" vertical="center"/>
    </xf>
    <xf numFmtId="0" fontId="1" fillId="3" borderId="0" xfId="0" applyFont="1" applyFill="1" applyAlignment="1">
      <alignment horizontal="left" vertical="center"/>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1" xfId="0" applyFont="1" applyBorder="1" applyAlignment="1">
      <alignment horizontal="center" vertical="center"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1"/>
  <sheetViews>
    <sheetView topLeftCell="A25" zoomScaleNormal="100" workbookViewId="0">
      <selection activeCell="I17" sqref="I17"/>
    </sheetView>
  </sheetViews>
  <sheetFormatPr defaultColWidth="8.85546875" defaultRowHeight="12.75" x14ac:dyDescent="0.2"/>
  <cols>
    <col min="1" max="1" width="11.7109375" style="5" customWidth="1"/>
    <col min="2" max="2" width="15.85546875" style="1" customWidth="1"/>
    <col min="3" max="3" width="12.42578125" style="1" customWidth="1"/>
    <col min="4" max="4" width="12.7109375" style="1" customWidth="1"/>
    <col min="5" max="5" width="10" style="1" customWidth="1"/>
    <col min="6" max="6" width="15.28515625" style="13" customWidth="1"/>
    <col min="7" max="16384" width="8.85546875" style="1"/>
  </cols>
  <sheetData>
    <row r="1" spans="1:6" ht="51" customHeight="1" x14ac:dyDescent="0.2">
      <c r="A1" s="17" t="s">
        <v>6</v>
      </c>
      <c r="B1" s="98" t="s">
        <v>0</v>
      </c>
      <c r="C1" s="99"/>
      <c r="D1" s="99"/>
      <c r="E1" s="99"/>
      <c r="F1" s="100"/>
    </row>
    <row r="2" spans="1:6" ht="25.5" x14ac:dyDescent="0.2">
      <c r="A2" s="15"/>
      <c r="B2" s="18" t="s">
        <v>1</v>
      </c>
      <c r="C2" s="3" t="s">
        <v>2</v>
      </c>
      <c r="D2" s="3" t="s">
        <v>3</v>
      </c>
      <c r="E2" s="3" t="s">
        <v>4</v>
      </c>
      <c r="F2" s="10" t="s">
        <v>5</v>
      </c>
    </row>
    <row r="3" spans="1:6" ht="13.9" x14ac:dyDescent="0.3">
      <c r="A3" s="7">
        <v>1</v>
      </c>
      <c r="B3" s="3">
        <v>3</v>
      </c>
      <c r="C3" s="3">
        <v>3</v>
      </c>
      <c r="D3" s="3">
        <v>3</v>
      </c>
      <c r="E3" s="3">
        <v>3</v>
      </c>
      <c r="F3" s="10"/>
    </row>
    <row r="4" spans="1:6" ht="13.9" x14ac:dyDescent="0.3">
      <c r="A4" s="7">
        <f>A3+1</f>
        <v>2</v>
      </c>
      <c r="B4" s="3">
        <v>4</v>
      </c>
      <c r="C4" s="3">
        <v>5</v>
      </c>
      <c r="D4" s="3">
        <v>4</v>
      </c>
      <c r="E4" s="3">
        <v>1</v>
      </c>
      <c r="F4" s="10"/>
    </row>
    <row r="5" spans="1:6" ht="38.25" x14ac:dyDescent="0.2">
      <c r="A5" s="7">
        <f t="shared" ref="A5:A29" si="0">A4+1</f>
        <v>3</v>
      </c>
      <c r="B5" s="3">
        <v>4</v>
      </c>
      <c r="C5" s="3">
        <v>5</v>
      </c>
      <c r="D5" s="3">
        <v>4</v>
      </c>
      <c r="E5" s="3">
        <v>3</v>
      </c>
      <c r="F5" s="11" t="s">
        <v>203</v>
      </c>
    </row>
    <row r="6" spans="1:6" ht="13.9" x14ac:dyDescent="0.3">
      <c r="A6" s="7">
        <f t="shared" si="0"/>
        <v>4</v>
      </c>
      <c r="B6" s="3">
        <v>4</v>
      </c>
      <c r="C6" s="3">
        <v>4</v>
      </c>
      <c r="D6" s="3">
        <v>4</v>
      </c>
      <c r="E6" s="3">
        <v>3</v>
      </c>
      <c r="F6" s="12"/>
    </row>
    <row r="7" spans="1:6" ht="13.9" x14ac:dyDescent="0.3">
      <c r="A7" s="7">
        <f t="shared" si="0"/>
        <v>5</v>
      </c>
      <c r="B7" s="3">
        <v>5</v>
      </c>
      <c r="C7" s="3">
        <v>3</v>
      </c>
      <c r="D7" s="3">
        <v>3</v>
      </c>
      <c r="E7" s="3">
        <v>4</v>
      </c>
      <c r="F7" s="10"/>
    </row>
    <row r="8" spans="1:6" ht="13.9" x14ac:dyDescent="0.3">
      <c r="A8" s="7">
        <f t="shared" si="0"/>
        <v>6</v>
      </c>
      <c r="B8" s="3">
        <v>4</v>
      </c>
      <c r="C8" s="3">
        <v>4</v>
      </c>
      <c r="D8" s="3">
        <v>4</v>
      </c>
      <c r="E8" s="3">
        <v>3</v>
      </c>
      <c r="F8" s="10"/>
    </row>
    <row r="9" spans="1:6" ht="13.9" x14ac:dyDescent="0.3">
      <c r="A9" s="7">
        <f t="shared" si="0"/>
        <v>7</v>
      </c>
      <c r="B9" s="3">
        <v>4</v>
      </c>
      <c r="C9" s="3">
        <v>3</v>
      </c>
      <c r="D9" s="3">
        <v>3</v>
      </c>
      <c r="E9" s="3">
        <v>4</v>
      </c>
      <c r="F9" s="12"/>
    </row>
    <row r="10" spans="1:6" ht="13.9" x14ac:dyDescent="0.3">
      <c r="A10" s="7">
        <f t="shared" si="0"/>
        <v>8</v>
      </c>
      <c r="B10" s="3">
        <v>5</v>
      </c>
      <c r="C10" s="3">
        <v>4</v>
      </c>
      <c r="D10" s="63"/>
      <c r="E10" s="3">
        <v>4</v>
      </c>
      <c r="F10" s="10"/>
    </row>
    <row r="11" spans="1:6" ht="13.9" x14ac:dyDescent="0.3">
      <c r="A11" s="7">
        <f t="shared" si="0"/>
        <v>9</v>
      </c>
      <c r="B11" s="3">
        <v>4</v>
      </c>
      <c r="C11" s="3">
        <v>3</v>
      </c>
      <c r="D11" s="3">
        <v>3</v>
      </c>
      <c r="E11" s="3">
        <v>4</v>
      </c>
      <c r="F11" s="10"/>
    </row>
    <row r="12" spans="1:6" ht="13.9" x14ac:dyDescent="0.3">
      <c r="A12" s="7">
        <f t="shared" si="0"/>
        <v>10</v>
      </c>
      <c r="B12" s="32">
        <v>4</v>
      </c>
      <c r="C12" s="32">
        <v>2</v>
      </c>
      <c r="D12" s="50">
        <v>3</v>
      </c>
      <c r="E12" s="32">
        <v>1</v>
      </c>
      <c r="F12" s="10"/>
    </row>
    <row r="13" spans="1:6" ht="13.9" x14ac:dyDescent="0.3">
      <c r="A13" s="7">
        <f t="shared" si="0"/>
        <v>11</v>
      </c>
      <c r="B13" s="3">
        <v>4</v>
      </c>
      <c r="C13" s="3">
        <v>4</v>
      </c>
      <c r="D13" s="3">
        <v>4</v>
      </c>
      <c r="E13" s="3">
        <v>3</v>
      </c>
      <c r="F13" s="10"/>
    </row>
    <row r="14" spans="1:6" ht="13.9" x14ac:dyDescent="0.3">
      <c r="A14" s="7">
        <f t="shared" si="0"/>
        <v>12</v>
      </c>
      <c r="B14" s="3">
        <v>4</v>
      </c>
      <c r="C14" s="3">
        <v>4</v>
      </c>
      <c r="D14" s="3">
        <v>5</v>
      </c>
      <c r="E14" s="3">
        <v>5</v>
      </c>
      <c r="F14" s="10"/>
    </row>
    <row r="15" spans="1:6" ht="13.9" x14ac:dyDescent="0.3">
      <c r="A15" s="7">
        <f t="shared" si="0"/>
        <v>13</v>
      </c>
      <c r="B15" s="3">
        <v>4</v>
      </c>
      <c r="C15" s="3">
        <v>4</v>
      </c>
      <c r="D15" s="3">
        <v>4</v>
      </c>
      <c r="E15" s="3">
        <v>3</v>
      </c>
      <c r="F15" s="12"/>
    </row>
    <row r="16" spans="1:6" ht="13.9" x14ac:dyDescent="0.3">
      <c r="A16" s="7">
        <f t="shared" si="0"/>
        <v>14</v>
      </c>
      <c r="B16" s="3">
        <v>4</v>
      </c>
      <c r="C16" s="3">
        <v>3</v>
      </c>
      <c r="D16" s="3">
        <v>2</v>
      </c>
      <c r="E16" s="3">
        <v>4</v>
      </c>
      <c r="F16" s="12"/>
    </row>
    <row r="17" spans="1:6" ht="13.9" x14ac:dyDescent="0.3">
      <c r="A17" s="7">
        <f t="shared" si="0"/>
        <v>15</v>
      </c>
      <c r="B17" s="3">
        <v>4</v>
      </c>
      <c r="C17" s="3">
        <v>3</v>
      </c>
      <c r="D17" s="63">
        <v>3</v>
      </c>
      <c r="E17" s="63">
        <v>3</v>
      </c>
      <c r="F17" s="10"/>
    </row>
    <row r="18" spans="1:6" ht="13.9" x14ac:dyDescent="0.3">
      <c r="A18" s="7">
        <f t="shared" si="0"/>
        <v>16</v>
      </c>
      <c r="B18" s="3">
        <v>4</v>
      </c>
      <c r="C18" s="3">
        <v>2</v>
      </c>
      <c r="D18" s="63"/>
      <c r="E18" s="63"/>
      <c r="F18" s="10"/>
    </row>
    <row r="19" spans="1:6" ht="13.9" x14ac:dyDescent="0.3">
      <c r="A19" s="7">
        <f t="shared" si="0"/>
        <v>17</v>
      </c>
      <c r="B19" s="3">
        <v>4</v>
      </c>
      <c r="C19" s="3">
        <v>1</v>
      </c>
      <c r="D19" s="3">
        <v>4</v>
      </c>
      <c r="E19" s="3">
        <v>4</v>
      </c>
      <c r="F19" s="10"/>
    </row>
    <row r="20" spans="1:6" ht="13.9" x14ac:dyDescent="0.3">
      <c r="A20" s="7">
        <f t="shared" si="0"/>
        <v>18</v>
      </c>
      <c r="B20" s="3">
        <v>4</v>
      </c>
      <c r="C20" s="3">
        <v>3</v>
      </c>
      <c r="D20" s="3">
        <v>3</v>
      </c>
      <c r="E20" s="3">
        <v>4</v>
      </c>
      <c r="F20" s="10"/>
    </row>
    <row r="21" spans="1:6" ht="153" x14ac:dyDescent="0.2">
      <c r="A21" s="7">
        <f t="shared" si="0"/>
        <v>19</v>
      </c>
      <c r="B21" s="3">
        <v>4</v>
      </c>
      <c r="C21" s="3">
        <v>4</v>
      </c>
      <c r="D21" s="3">
        <v>3</v>
      </c>
      <c r="E21" s="3">
        <v>3</v>
      </c>
      <c r="F21" s="11" t="s">
        <v>204</v>
      </c>
    </row>
    <row r="22" spans="1:6" ht="25.5" x14ac:dyDescent="0.2">
      <c r="A22" s="7">
        <f t="shared" si="0"/>
        <v>20</v>
      </c>
      <c r="B22" s="3">
        <v>4</v>
      </c>
      <c r="C22" s="3">
        <v>4</v>
      </c>
      <c r="D22" s="3">
        <v>3</v>
      </c>
      <c r="E22" s="3">
        <v>3</v>
      </c>
      <c r="F22" s="11" t="s">
        <v>205</v>
      </c>
    </row>
    <row r="23" spans="1:6" ht="13.9" x14ac:dyDescent="0.3">
      <c r="A23" s="7">
        <f t="shared" si="0"/>
        <v>21</v>
      </c>
      <c r="B23" s="3">
        <v>3</v>
      </c>
      <c r="C23" s="3">
        <v>5</v>
      </c>
      <c r="D23" s="3">
        <v>3</v>
      </c>
      <c r="E23" s="3">
        <v>3</v>
      </c>
      <c r="F23" s="10"/>
    </row>
    <row r="24" spans="1:6" ht="13.9" x14ac:dyDescent="0.3">
      <c r="A24" s="7">
        <f t="shared" si="0"/>
        <v>22</v>
      </c>
      <c r="B24" s="3">
        <v>4</v>
      </c>
      <c r="C24" s="3">
        <v>3</v>
      </c>
      <c r="D24" s="3">
        <v>3</v>
      </c>
      <c r="E24" s="3">
        <v>3</v>
      </c>
      <c r="F24" s="10"/>
    </row>
    <row r="25" spans="1:6" ht="13.9" x14ac:dyDescent="0.3">
      <c r="A25" s="7">
        <f t="shared" si="0"/>
        <v>23</v>
      </c>
      <c r="B25" s="3">
        <v>4</v>
      </c>
      <c r="C25" s="3">
        <v>2</v>
      </c>
      <c r="D25" s="3">
        <v>2</v>
      </c>
      <c r="E25" s="3">
        <v>4</v>
      </c>
      <c r="F25" s="10"/>
    </row>
    <row r="26" spans="1:6" ht="13.9" x14ac:dyDescent="0.3">
      <c r="A26" s="7">
        <f t="shared" si="0"/>
        <v>24</v>
      </c>
      <c r="B26" s="3">
        <v>4</v>
      </c>
      <c r="C26" s="3">
        <v>4</v>
      </c>
      <c r="D26" s="3">
        <v>3</v>
      </c>
      <c r="E26" s="3">
        <v>3</v>
      </c>
      <c r="F26" s="10"/>
    </row>
    <row r="27" spans="1:6" ht="13.9" x14ac:dyDescent="0.3">
      <c r="A27" s="7">
        <f t="shared" si="0"/>
        <v>25</v>
      </c>
      <c r="B27" s="3">
        <v>4</v>
      </c>
      <c r="C27" s="3">
        <v>3</v>
      </c>
      <c r="D27" s="3">
        <v>4</v>
      </c>
      <c r="E27" s="3">
        <v>3</v>
      </c>
      <c r="F27" s="10"/>
    </row>
    <row r="28" spans="1:6" ht="13.9" x14ac:dyDescent="0.3">
      <c r="A28" s="7">
        <f t="shared" si="0"/>
        <v>26</v>
      </c>
      <c r="B28" s="3">
        <v>5</v>
      </c>
      <c r="C28" s="3">
        <v>5</v>
      </c>
      <c r="D28" s="3">
        <v>4</v>
      </c>
      <c r="E28" s="3">
        <v>3</v>
      </c>
      <c r="F28" s="10"/>
    </row>
    <row r="29" spans="1:6" ht="13.9" x14ac:dyDescent="0.3">
      <c r="A29" s="7">
        <f t="shared" si="0"/>
        <v>27</v>
      </c>
      <c r="B29" s="3">
        <v>3</v>
      </c>
      <c r="C29" s="3">
        <v>3</v>
      </c>
      <c r="D29" s="3">
        <v>4</v>
      </c>
      <c r="E29" s="3">
        <v>2</v>
      </c>
      <c r="F29" s="10"/>
    </row>
    <row r="30" spans="1:6" x14ac:dyDescent="0.2">
      <c r="A30" s="8" t="s">
        <v>7</v>
      </c>
      <c r="B30" s="9">
        <f>AVERAGE(B3:B29)</f>
        <v>4</v>
      </c>
      <c r="C30" s="9">
        <f>AVERAGE(C3:C29)</f>
        <v>3.4444444444444446</v>
      </c>
      <c r="D30" s="9">
        <f>AVERAGE(D3:D29)</f>
        <v>3.4</v>
      </c>
      <c r="E30" s="9">
        <f>AVERAGE(E3:E29)</f>
        <v>3.1923076923076925</v>
      </c>
      <c r="F30" s="9"/>
    </row>
    <row r="31" spans="1:6" x14ac:dyDescent="0.2">
      <c r="E31" s="2" t="s">
        <v>13</v>
      </c>
      <c r="F31" s="28">
        <f>COUNTIF(F3:F29,"**")</f>
        <v>3</v>
      </c>
    </row>
  </sheetData>
  <mergeCells count="1">
    <mergeCell ref="B1:F1"/>
  </mergeCells>
  <pageMargins left="0.70866141732283472" right="0.70866141732283472" top="0.74803149606299213" bottom="0.74803149606299213" header="0.31496062992125984" footer="0.31496062992125984"/>
  <pageSetup paperSize="9" orientation="portrait" r:id="rId1"/>
  <headerFooter>
    <oddFooter>&amp;A</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24"/>
  <sheetViews>
    <sheetView topLeftCell="A16" workbookViewId="0">
      <selection activeCell="E24" sqref="E24"/>
    </sheetView>
  </sheetViews>
  <sheetFormatPr defaultColWidth="18" defaultRowHeight="12.75" x14ac:dyDescent="0.2"/>
  <cols>
    <col min="1" max="1" width="21.140625" style="5" bestFit="1" customWidth="1"/>
    <col min="2" max="16384" width="18" style="1"/>
  </cols>
  <sheetData>
    <row r="1" spans="1:5" ht="30.6" customHeight="1" x14ac:dyDescent="0.2">
      <c r="A1" s="17"/>
      <c r="B1" s="118" t="s">
        <v>68</v>
      </c>
      <c r="C1" s="119"/>
      <c r="D1" s="119"/>
      <c r="E1" s="120"/>
    </row>
    <row r="2" spans="1:5" ht="127.5" x14ac:dyDescent="0.2">
      <c r="A2" s="29" t="s">
        <v>6</v>
      </c>
      <c r="B2" s="18" t="s">
        <v>69</v>
      </c>
      <c r="C2" s="3" t="s">
        <v>70</v>
      </c>
      <c r="D2" s="3" t="s">
        <v>71</v>
      </c>
      <c r="E2" s="3" t="s">
        <v>72</v>
      </c>
    </row>
    <row r="3" spans="1:5" ht="13.9" x14ac:dyDescent="0.3">
      <c r="A3" s="7">
        <v>1</v>
      </c>
      <c r="B3" s="3" t="s">
        <v>16</v>
      </c>
      <c r="C3" s="3" t="s">
        <v>16</v>
      </c>
      <c r="D3" s="3" t="s">
        <v>16</v>
      </c>
      <c r="E3" s="3"/>
    </row>
    <row r="4" spans="1:5" ht="13.9" x14ac:dyDescent="0.3">
      <c r="A4" s="7">
        <f>A3+1</f>
        <v>2</v>
      </c>
      <c r="B4" s="3" t="s">
        <v>16</v>
      </c>
      <c r="C4" s="3" t="s">
        <v>16</v>
      </c>
      <c r="D4" s="3" t="s">
        <v>16</v>
      </c>
      <c r="E4" s="3"/>
    </row>
    <row r="5" spans="1:5" ht="13.9" x14ac:dyDescent="0.3">
      <c r="A5" s="7">
        <f t="shared" ref="A5:A7" si="0">A4+1</f>
        <v>3</v>
      </c>
      <c r="B5" s="3" t="s">
        <v>16</v>
      </c>
      <c r="C5" s="3" t="s">
        <v>16</v>
      </c>
      <c r="D5" s="3" t="s">
        <v>73</v>
      </c>
      <c r="E5" s="3"/>
    </row>
    <row r="6" spans="1:5" ht="13.9" x14ac:dyDescent="0.3">
      <c r="A6" s="7">
        <f t="shared" si="0"/>
        <v>4</v>
      </c>
      <c r="B6" s="3" t="s">
        <v>16</v>
      </c>
      <c r="C6" s="3" t="s">
        <v>16</v>
      </c>
      <c r="D6" s="3" t="s">
        <v>16</v>
      </c>
      <c r="E6" s="3"/>
    </row>
    <row r="7" spans="1:5" ht="13.9" x14ac:dyDescent="0.3">
      <c r="A7" s="7">
        <f t="shared" si="0"/>
        <v>5</v>
      </c>
      <c r="B7" s="3" t="s">
        <v>16</v>
      </c>
      <c r="C7" s="3" t="s">
        <v>16</v>
      </c>
      <c r="D7" s="3" t="s">
        <v>16</v>
      </c>
      <c r="E7" s="3"/>
    </row>
    <row r="8" spans="1:5" ht="25.5" x14ac:dyDescent="0.2">
      <c r="A8" s="7">
        <v>9</v>
      </c>
      <c r="B8" s="32"/>
      <c r="C8" s="32"/>
      <c r="D8" s="32"/>
      <c r="E8" s="26" t="s">
        <v>240</v>
      </c>
    </row>
    <row r="9" spans="1:5" x14ac:dyDescent="0.2">
      <c r="A9" s="7">
        <v>10</v>
      </c>
      <c r="B9" s="32"/>
      <c r="C9" s="32"/>
      <c r="D9" s="32"/>
      <c r="E9" s="26" t="s">
        <v>241</v>
      </c>
    </row>
    <row r="10" spans="1:5" ht="13.9" x14ac:dyDescent="0.3">
      <c r="A10" s="7">
        <v>14</v>
      </c>
      <c r="B10" s="3" t="s">
        <v>16</v>
      </c>
      <c r="C10" s="3" t="s">
        <v>16</v>
      </c>
      <c r="D10" s="3" t="s">
        <v>16</v>
      </c>
      <c r="E10" s="3"/>
    </row>
    <row r="11" spans="1:5" ht="13.9" x14ac:dyDescent="0.3">
      <c r="A11" s="7">
        <v>15</v>
      </c>
      <c r="B11" s="3" t="s">
        <v>16</v>
      </c>
      <c r="C11" s="3" t="s">
        <v>16</v>
      </c>
      <c r="D11" s="3" t="s">
        <v>16</v>
      </c>
      <c r="E11" s="3"/>
    </row>
    <row r="12" spans="1:5" ht="102" x14ac:dyDescent="0.2">
      <c r="A12" s="7">
        <v>16</v>
      </c>
      <c r="B12" s="3" t="s">
        <v>16</v>
      </c>
      <c r="C12" s="3" t="s">
        <v>16</v>
      </c>
      <c r="D12" s="3"/>
      <c r="E12" s="26" t="s">
        <v>74</v>
      </c>
    </row>
    <row r="13" spans="1:5" ht="13.9" x14ac:dyDescent="0.3">
      <c r="A13" s="7">
        <v>17</v>
      </c>
      <c r="B13" s="32" t="s">
        <v>16</v>
      </c>
      <c r="C13" s="32" t="s">
        <v>16</v>
      </c>
      <c r="D13" s="32" t="s">
        <v>73</v>
      </c>
      <c r="E13" s="26"/>
    </row>
    <row r="14" spans="1:5" ht="13.9" x14ac:dyDescent="0.3">
      <c r="A14" s="7">
        <v>18</v>
      </c>
      <c r="B14" s="3" t="s">
        <v>16</v>
      </c>
      <c r="C14" s="3" t="s">
        <v>16</v>
      </c>
      <c r="D14" s="3" t="s">
        <v>16</v>
      </c>
      <c r="E14" s="3"/>
    </row>
    <row r="15" spans="1:5" ht="13.9" x14ac:dyDescent="0.3">
      <c r="A15" s="7">
        <v>19</v>
      </c>
      <c r="B15" s="3" t="s">
        <v>16</v>
      </c>
      <c r="C15" s="3" t="s">
        <v>16</v>
      </c>
      <c r="D15" s="3" t="s">
        <v>16</v>
      </c>
      <c r="E15" s="3"/>
    </row>
    <row r="16" spans="1:5" ht="13.9" x14ac:dyDescent="0.3">
      <c r="A16" s="7">
        <v>21</v>
      </c>
      <c r="B16" s="3" t="s">
        <v>73</v>
      </c>
      <c r="C16" s="3" t="s">
        <v>73</v>
      </c>
      <c r="D16" s="3" t="s">
        <v>16</v>
      </c>
      <c r="E16" s="3"/>
    </row>
    <row r="17" spans="1:5" ht="13.9" x14ac:dyDescent="0.3">
      <c r="A17" s="7">
        <v>22</v>
      </c>
      <c r="B17" s="3" t="s">
        <v>16</v>
      </c>
      <c r="C17" s="3" t="s">
        <v>16</v>
      </c>
      <c r="D17" s="3" t="s">
        <v>16</v>
      </c>
      <c r="E17" s="3"/>
    </row>
    <row r="18" spans="1:5" ht="13.9" x14ac:dyDescent="0.3">
      <c r="A18" s="7">
        <v>23</v>
      </c>
      <c r="B18" s="3" t="s">
        <v>16</v>
      </c>
      <c r="C18" s="3" t="s">
        <v>16</v>
      </c>
      <c r="D18" s="3"/>
      <c r="E18" s="3"/>
    </row>
    <row r="19" spans="1:5" ht="13.9" x14ac:dyDescent="0.3">
      <c r="A19" s="7">
        <v>24</v>
      </c>
      <c r="B19" s="3" t="s">
        <v>16</v>
      </c>
      <c r="C19" s="3" t="s">
        <v>16</v>
      </c>
      <c r="D19" s="3" t="s">
        <v>16</v>
      </c>
      <c r="E19" s="3"/>
    </row>
    <row r="20" spans="1:5" ht="13.9" x14ac:dyDescent="0.3">
      <c r="A20" s="7">
        <v>26</v>
      </c>
      <c r="B20" s="3" t="s">
        <v>16</v>
      </c>
      <c r="C20" s="3" t="s">
        <v>16</v>
      </c>
      <c r="D20" s="3" t="s">
        <v>16</v>
      </c>
      <c r="E20" s="3"/>
    </row>
    <row r="21" spans="1:5" ht="13.9" x14ac:dyDescent="0.3">
      <c r="A21" s="7">
        <v>27</v>
      </c>
      <c r="B21" s="3" t="s">
        <v>16</v>
      </c>
      <c r="C21" s="3" t="s">
        <v>16</v>
      </c>
      <c r="D21" s="3" t="s">
        <v>16</v>
      </c>
      <c r="E21" s="3"/>
    </row>
    <row r="22" spans="1:5" x14ac:dyDescent="0.2">
      <c r="A22" s="35" t="s">
        <v>209</v>
      </c>
      <c r="B22" s="28">
        <f>COUNTIF(B3:B21,"+")</f>
        <v>16</v>
      </c>
      <c r="C22" s="28">
        <f>COUNTIF(C3:C21,"+")</f>
        <v>16</v>
      </c>
      <c r="D22" s="28">
        <f>COUNTIF(D3:D21,"+")</f>
        <v>13</v>
      </c>
      <c r="E22" s="28"/>
    </row>
    <row r="23" spans="1:5" x14ac:dyDescent="0.2">
      <c r="A23" s="35" t="s">
        <v>189</v>
      </c>
      <c r="B23" s="65">
        <f>B22/17</f>
        <v>0.94117647058823528</v>
      </c>
      <c r="C23" s="65">
        <f>C22/17</f>
        <v>0.94117647058823528</v>
      </c>
      <c r="D23" s="65">
        <f>D22/17</f>
        <v>0.76470588235294112</v>
      </c>
      <c r="E23" s="37"/>
    </row>
    <row r="24" spans="1:5" x14ac:dyDescent="0.2">
      <c r="D24" s="2" t="s">
        <v>186</v>
      </c>
      <c r="E24" s="28">
        <f>COUNTIF(E3:E21,"**")</f>
        <v>3</v>
      </c>
    </row>
  </sheetData>
  <mergeCells count="1">
    <mergeCell ref="B1:E1"/>
  </mergeCells>
  <pageMargins left="0.70866141732283472" right="0.70866141732283472" top="0.74803149606299213" bottom="0.74803149606299213" header="0.31496062992125984" footer="0.31496062992125984"/>
  <pageSetup paperSize="9" scale="93" orientation="portrait" r:id="rId1"/>
  <headerFooter>
    <oddFooter>&amp;A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8"/>
  <sheetViews>
    <sheetView topLeftCell="A34" workbookViewId="0">
      <selection activeCell="A38" sqref="A38:XFD38"/>
    </sheetView>
  </sheetViews>
  <sheetFormatPr defaultColWidth="10.5703125" defaultRowHeight="12.75" x14ac:dyDescent="0.2"/>
  <cols>
    <col min="1" max="1" width="36" style="25" customWidth="1"/>
    <col min="2" max="2" width="11.7109375" style="1" customWidth="1"/>
    <col min="3" max="3" width="13.28515625" style="1" customWidth="1"/>
    <col min="4" max="4" width="12.42578125" style="1" customWidth="1"/>
    <col min="5" max="5" width="11.42578125" style="1" customWidth="1"/>
    <col min="6" max="6" width="20.7109375" style="1" customWidth="1"/>
    <col min="7" max="16384" width="10.5703125" style="1"/>
  </cols>
  <sheetData>
    <row r="1" spans="1:6" ht="87" customHeight="1" x14ac:dyDescent="0.2">
      <c r="A1" s="17" t="s">
        <v>6</v>
      </c>
      <c r="B1" s="99" t="s">
        <v>75</v>
      </c>
      <c r="C1" s="99"/>
      <c r="D1" s="99"/>
      <c r="E1" s="99"/>
      <c r="F1" s="100"/>
    </row>
    <row r="2" spans="1:6" ht="38.25" x14ac:dyDescent="0.2">
      <c r="A2" s="29"/>
      <c r="B2" s="18" t="s">
        <v>76</v>
      </c>
      <c r="C2" s="3" t="s">
        <v>77</v>
      </c>
      <c r="D2" s="3" t="s">
        <v>78</v>
      </c>
      <c r="E2" s="3" t="s">
        <v>79</v>
      </c>
      <c r="F2" s="3" t="s">
        <v>5</v>
      </c>
    </row>
    <row r="3" spans="1:6" ht="13.9" x14ac:dyDescent="0.3">
      <c r="A3" s="29">
        <v>1</v>
      </c>
      <c r="B3" s="3" t="s">
        <v>16</v>
      </c>
      <c r="C3" s="3"/>
      <c r="D3" s="3"/>
      <c r="E3" s="3"/>
      <c r="F3" s="4"/>
    </row>
    <row r="4" spans="1:6" ht="13.9" x14ac:dyDescent="0.3">
      <c r="A4" s="7">
        <f>A3+1</f>
        <v>2</v>
      </c>
      <c r="B4" s="3"/>
      <c r="C4" s="3" t="s">
        <v>16</v>
      </c>
      <c r="D4" s="3"/>
      <c r="E4" s="3"/>
      <c r="F4" s="3"/>
    </row>
    <row r="5" spans="1:6" ht="13.9" x14ac:dyDescent="0.3">
      <c r="A5" s="7">
        <f t="shared" ref="A5:A8" si="0">A4+1</f>
        <v>3</v>
      </c>
      <c r="B5" s="3"/>
      <c r="C5" s="3" t="s">
        <v>16</v>
      </c>
      <c r="D5" s="3"/>
      <c r="E5" s="3"/>
      <c r="F5" s="4"/>
    </row>
    <row r="6" spans="1:6" ht="13.9" x14ac:dyDescent="0.3">
      <c r="A6" s="7">
        <f t="shared" si="0"/>
        <v>4</v>
      </c>
      <c r="B6" s="3" t="s">
        <v>16</v>
      </c>
      <c r="C6" s="3"/>
      <c r="D6" s="3"/>
      <c r="E6" s="3"/>
      <c r="F6" s="4"/>
    </row>
    <row r="7" spans="1:6" ht="13.9" x14ac:dyDescent="0.3">
      <c r="A7" s="7">
        <f t="shared" si="0"/>
        <v>5</v>
      </c>
      <c r="B7" s="3"/>
      <c r="C7" s="3"/>
      <c r="D7" s="3" t="s">
        <v>16</v>
      </c>
      <c r="E7" s="3"/>
      <c r="F7" s="3"/>
    </row>
    <row r="8" spans="1:6" ht="13.9" x14ac:dyDescent="0.3">
      <c r="A8" s="7">
        <f t="shared" si="0"/>
        <v>6</v>
      </c>
      <c r="B8" s="3"/>
      <c r="C8" s="3" t="s">
        <v>16</v>
      </c>
      <c r="D8" s="3"/>
      <c r="E8" s="3"/>
      <c r="F8" s="3"/>
    </row>
    <row r="9" spans="1:6" ht="102" x14ac:dyDescent="0.2">
      <c r="A9" s="7">
        <v>7</v>
      </c>
      <c r="B9" s="32"/>
      <c r="C9" s="32"/>
      <c r="D9" s="32"/>
      <c r="E9" s="32"/>
      <c r="F9" s="97" t="s">
        <v>243</v>
      </c>
    </row>
    <row r="10" spans="1:6" ht="13.9" x14ac:dyDescent="0.3">
      <c r="A10" s="7">
        <v>8</v>
      </c>
      <c r="B10" s="3"/>
      <c r="C10" s="3"/>
      <c r="D10" s="3" t="s">
        <v>16</v>
      </c>
      <c r="E10" s="3"/>
      <c r="F10" s="4"/>
    </row>
    <row r="11" spans="1:6" ht="13.9" x14ac:dyDescent="0.3">
      <c r="A11" s="7">
        <v>9</v>
      </c>
      <c r="B11" s="3"/>
      <c r="C11" s="3"/>
      <c r="D11" s="3" t="s">
        <v>16</v>
      </c>
      <c r="E11" s="3"/>
      <c r="F11" s="3"/>
    </row>
    <row r="12" spans="1:6" ht="13.9" x14ac:dyDescent="0.3">
      <c r="A12" s="7">
        <v>10</v>
      </c>
      <c r="B12" s="32"/>
      <c r="C12" s="32"/>
      <c r="D12" s="32" t="s">
        <v>16</v>
      </c>
      <c r="E12" s="32"/>
      <c r="F12" s="32"/>
    </row>
    <row r="13" spans="1:6" ht="13.9" x14ac:dyDescent="0.3">
      <c r="A13" s="7">
        <v>11</v>
      </c>
      <c r="B13" s="3"/>
      <c r="C13" s="3" t="s">
        <v>16</v>
      </c>
      <c r="D13" s="3"/>
      <c r="E13" s="3"/>
      <c r="F13" s="3"/>
    </row>
    <row r="14" spans="1:6" ht="13.9" x14ac:dyDescent="0.3">
      <c r="A14" s="7">
        <v>12</v>
      </c>
      <c r="B14" s="3"/>
      <c r="C14" s="3"/>
      <c r="D14" s="3" t="s">
        <v>16</v>
      </c>
      <c r="E14" s="3"/>
      <c r="F14" s="3"/>
    </row>
    <row r="15" spans="1:6" ht="13.9" x14ac:dyDescent="0.3">
      <c r="A15" s="7">
        <v>13</v>
      </c>
      <c r="B15" s="3"/>
      <c r="C15" s="3"/>
      <c r="D15" s="3" t="s">
        <v>16</v>
      </c>
      <c r="E15" s="3"/>
      <c r="F15" s="4"/>
    </row>
    <row r="16" spans="1:6" ht="51" x14ac:dyDescent="0.2">
      <c r="A16" s="7">
        <v>14</v>
      </c>
      <c r="B16" s="32"/>
      <c r="C16" s="32"/>
      <c r="D16" s="32"/>
      <c r="E16" s="32"/>
      <c r="F16" s="97" t="s">
        <v>242</v>
      </c>
    </row>
    <row r="17" spans="1:6" ht="13.9" x14ac:dyDescent="0.3">
      <c r="A17" s="7">
        <v>15</v>
      </c>
      <c r="B17" s="3"/>
      <c r="C17" s="3"/>
      <c r="D17" s="3" t="s">
        <v>16</v>
      </c>
      <c r="E17" s="3"/>
      <c r="F17" s="4"/>
    </row>
    <row r="18" spans="1:6" ht="25.5" x14ac:dyDescent="0.2">
      <c r="A18" s="7">
        <v>16</v>
      </c>
      <c r="B18" s="3"/>
      <c r="C18" s="3"/>
      <c r="D18" s="3" t="s">
        <v>16</v>
      </c>
      <c r="E18" s="3"/>
      <c r="F18" s="26" t="s">
        <v>80</v>
      </c>
    </row>
    <row r="19" spans="1:6" ht="13.9" x14ac:dyDescent="0.3">
      <c r="A19" s="7">
        <v>17</v>
      </c>
      <c r="B19" s="3"/>
      <c r="C19" s="3"/>
      <c r="D19" s="3" t="s">
        <v>16</v>
      </c>
      <c r="E19" s="3"/>
      <c r="F19" s="3"/>
    </row>
    <row r="20" spans="1:6" ht="13.9" x14ac:dyDescent="0.3">
      <c r="A20" s="7">
        <v>18</v>
      </c>
      <c r="B20" s="3"/>
      <c r="C20" s="3"/>
      <c r="D20" s="3" t="s">
        <v>16</v>
      </c>
      <c r="E20" s="3"/>
      <c r="F20" s="3"/>
    </row>
    <row r="21" spans="1:6" ht="13.9" x14ac:dyDescent="0.3">
      <c r="A21" s="7">
        <v>19</v>
      </c>
      <c r="B21" s="3" t="s">
        <v>16</v>
      </c>
      <c r="C21" s="3"/>
      <c r="D21" s="3"/>
      <c r="E21" s="3"/>
      <c r="F21" s="4"/>
    </row>
    <row r="22" spans="1:6" ht="13.9" x14ac:dyDescent="0.3">
      <c r="A22" s="7">
        <v>20</v>
      </c>
      <c r="B22" s="3"/>
      <c r="C22" s="3" t="s">
        <v>16</v>
      </c>
      <c r="D22" s="3"/>
      <c r="E22" s="3"/>
      <c r="F22" s="3"/>
    </row>
    <row r="23" spans="1:6" ht="13.9" x14ac:dyDescent="0.3">
      <c r="A23" s="7">
        <v>21</v>
      </c>
      <c r="B23" s="3" t="s">
        <v>16</v>
      </c>
      <c r="C23" s="3"/>
      <c r="D23" s="3"/>
      <c r="E23" s="3"/>
      <c r="F23" s="3"/>
    </row>
    <row r="24" spans="1:6" ht="13.9" x14ac:dyDescent="0.3">
      <c r="A24" s="7">
        <v>22</v>
      </c>
      <c r="B24" s="3"/>
      <c r="C24" s="3"/>
      <c r="D24" s="3" t="s">
        <v>16</v>
      </c>
      <c r="E24" s="3"/>
      <c r="F24" s="4"/>
    </row>
    <row r="25" spans="1:6" ht="13.9" x14ac:dyDescent="0.3">
      <c r="A25" s="7">
        <v>23</v>
      </c>
      <c r="B25" s="3"/>
      <c r="C25" s="3"/>
      <c r="D25" s="3" t="s">
        <v>16</v>
      </c>
      <c r="E25" s="3"/>
      <c r="F25" s="3"/>
    </row>
    <row r="26" spans="1:6" ht="13.9" x14ac:dyDescent="0.3">
      <c r="A26" s="7">
        <v>24</v>
      </c>
      <c r="B26" s="3"/>
      <c r="C26" s="3"/>
      <c r="D26" s="3" t="s">
        <v>16</v>
      </c>
      <c r="E26" s="3"/>
      <c r="F26" s="3"/>
    </row>
    <row r="27" spans="1:6" ht="13.9" x14ac:dyDescent="0.3">
      <c r="A27" s="7">
        <v>25</v>
      </c>
      <c r="B27" s="3" t="s">
        <v>16</v>
      </c>
      <c r="C27" s="3"/>
      <c r="D27" s="3"/>
      <c r="E27" s="3"/>
      <c r="F27" s="3"/>
    </row>
    <row r="28" spans="1:6" ht="13.9" x14ac:dyDescent="0.3">
      <c r="A28" s="7">
        <v>26</v>
      </c>
      <c r="B28" s="3"/>
      <c r="C28" s="3" t="s">
        <v>16</v>
      </c>
      <c r="D28" s="3"/>
      <c r="E28" s="3"/>
      <c r="F28" s="3"/>
    </row>
    <row r="29" spans="1:6" ht="63.75" x14ac:dyDescent="0.2">
      <c r="A29" s="7">
        <v>27</v>
      </c>
      <c r="B29" s="3"/>
      <c r="C29" s="3"/>
      <c r="D29" s="3" t="s">
        <v>16</v>
      </c>
      <c r="E29" s="3"/>
      <c r="F29" s="26" t="s">
        <v>81</v>
      </c>
    </row>
    <row r="30" spans="1:6" x14ac:dyDescent="0.2">
      <c r="A30" s="35" t="s">
        <v>182</v>
      </c>
      <c r="B30" s="2">
        <f>COUNTIF(B3:B29,"+")</f>
        <v>5</v>
      </c>
      <c r="C30" s="2">
        <f>COUNTIF(C3:C29,"+")</f>
        <v>6</v>
      </c>
      <c r="D30" s="2">
        <f>COUNTIF(D3:D29,"+")</f>
        <v>14</v>
      </c>
      <c r="E30" s="2">
        <f>COUNTIF(E3:E29,"1")</f>
        <v>0</v>
      </c>
      <c r="F30" s="2">
        <f>COUNTIF(F3:F29,"**")</f>
        <v>4</v>
      </c>
    </row>
    <row r="31" spans="1:6" ht="38.25" x14ac:dyDescent="0.2">
      <c r="A31" s="86" t="s">
        <v>227</v>
      </c>
      <c r="B31" s="42">
        <f>B30/25</f>
        <v>0.2</v>
      </c>
      <c r="C31" s="42">
        <f>C30/25</f>
        <v>0.24</v>
      </c>
      <c r="D31" s="42">
        <f>D30/25</f>
        <v>0.56000000000000005</v>
      </c>
      <c r="E31" s="42">
        <f>E30/25</f>
        <v>0</v>
      </c>
      <c r="F31" s="42">
        <f>F30/25</f>
        <v>0.16</v>
      </c>
    </row>
    <row r="32" spans="1:6" x14ac:dyDescent="0.2">
      <c r="A32" s="39" t="s">
        <v>194</v>
      </c>
      <c r="B32" s="43">
        <v>1</v>
      </c>
      <c r="C32" s="44">
        <v>0.75</v>
      </c>
      <c r="D32" s="44">
        <v>0.5</v>
      </c>
      <c r="E32" s="44">
        <v>0</v>
      </c>
      <c r="F32" s="9"/>
    </row>
    <row r="33" spans="1:6" x14ac:dyDescent="0.2">
      <c r="A33" s="40" t="s">
        <v>198</v>
      </c>
      <c r="B33" s="41">
        <f>B30*B32</f>
        <v>5</v>
      </c>
      <c r="C33" s="41">
        <f t="shared" ref="C33:E33" si="1">C30*C32</f>
        <v>4.5</v>
      </c>
      <c r="D33" s="41">
        <f t="shared" si="1"/>
        <v>7</v>
      </c>
      <c r="E33" s="41">
        <f t="shared" si="1"/>
        <v>0</v>
      </c>
      <c r="F33" s="40"/>
    </row>
    <row r="34" spans="1:6" x14ac:dyDescent="0.2">
      <c r="A34" s="8" t="s">
        <v>210</v>
      </c>
      <c r="B34" s="52">
        <f>SUMPRODUCT(B30:E30,B32:E32)/SUM(B30:E30)</f>
        <v>0.66</v>
      </c>
      <c r="C34" s="54"/>
      <c r="D34" s="55"/>
      <c r="E34" s="55"/>
      <c r="F34" s="35"/>
    </row>
    <row r="36" spans="1:6" x14ac:dyDescent="0.2">
      <c r="A36" s="121" t="s">
        <v>228</v>
      </c>
      <c r="B36" s="121"/>
      <c r="C36" s="121"/>
      <c r="D36" s="121"/>
      <c r="E36" s="121"/>
      <c r="F36" s="121"/>
    </row>
    <row r="38" spans="1:6" ht="56.45" customHeight="1" x14ac:dyDescent="0.3">
      <c r="A38" s="122"/>
      <c r="B38" s="123"/>
      <c r="C38" s="123"/>
      <c r="D38" s="123"/>
      <c r="E38" s="123"/>
      <c r="F38" s="123"/>
    </row>
  </sheetData>
  <mergeCells count="3">
    <mergeCell ref="B1:F1"/>
    <mergeCell ref="A36:F36"/>
    <mergeCell ref="A38:F38"/>
  </mergeCells>
  <pageMargins left="0.70866141732283472" right="0.70866141732283472" top="0.74803149606299213" bottom="0.74803149606299213" header="0.31496062992125984" footer="0.31496062992125984"/>
  <pageSetup paperSize="9" scale="82" orientation="portrait" r:id="rId1"/>
  <headerFooter>
    <oddFooter>&amp;A</oddFooter>
  </headerFooter>
  <ignoredErrors>
    <ignoredError sqref="E30" formulaRange="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9"/>
  <sheetViews>
    <sheetView topLeftCell="A16" workbookViewId="0">
      <selection activeCell="B7" sqref="B7"/>
    </sheetView>
  </sheetViews>
  <sheetFormatPr defaultColWidth="32.5703125" defaultRowHeight="12.75" x14ac:dyDescent="0.2"/>
  <cols>
    <col min="1" max="1" width="9.7109375" style="48" customWidth="1"/>
    <col min="2" max="2" width="55.85546875" style="62" customWidth="1"/>
    <col min="3" max="16384" width="32.5703125" style="59"/>
  </cols>
  <sheetData>
    <row r="1" spans="1:2" ht="25.5" x14ac:dyDescent="0.2">
      <c r="A1" s="51" t="s">
        <v>6</v>
      </c>
      <c r="B1" s="58" t="s">
        <v>82</v>
      </c>
    </row>
    <row r="2" spans="1:2" ht="25.5" x14ac:dyDescent="0.2">
      <c r="A2" s="49">
        <v>3</v>
      </c>
      <c r="B2" s="57" t="s">
        <v>83</v>
      </c>
    </row>
    <row r="3" spans="1:2" x14ac:dyDescent="0.2">
      <c r="A3" s="49">
        <v>5</v>
      </c>
      <c r="B3" s="58" t="s">
        <v>84</v>
      </c>
    </row>
    <row r="4" spans="1:2" ht="102" x14ac:dyDescent="0.2">
      <c r="A4" s="51">
        <v>6</v>
      </c>
      <c r="B4" s="57" t="s">
        <v>191</v>
      </c>
    </row>
    <row r="5" spans="1:2" ht="25.5" x14ac:dyDescent="0.2">
      <c r="A5" s="51">
        <v>7</v>
      </c>
      <c r="B5" s="57" t="s">
        <v>85</v>
      </c>
    </row>
    <row r="6" spans="1:2" ht="25.5" x14ac:dyDescent="0.2">
      <c r="A6" s="51">
        <v>9</v>
      </c>
      <c r="B6" s="57" t="s">
        <v>86</v>
      </c>
    </row>
    <row r="7" spans="1:2" ht="28.15" customHeight="1" x14ac:dyDescent="0.2">
      <c r="A7" s="51">
        <v>10</v>
      </c>
      <c r="B7" s="57" t="s">
        <v>229</v>
      </c>
    </row>
    <row r="8" spans="1:2" x14ac:dyDescent="0.2">
      <c r="A8" s="51">
        <v>12</v>
      </c>
      <c r="B8" s="58" t="s">
        <v>87</v>
      </c>
    </row>
    <row r="9" spans="1:2" ht="25.5" x14ac:dyDescent="0.2">
      <c r="A9" s="51">
        <v>13</v>
      </c>
      <c r="B9" s="57" t="s">
        <v>211</v>
      </c>
    </row>
    <row r="10" spans="1:2" ht="25.5" x14ac:dyDescent="0.2">
      <c r="A10" s="51">
        <v>14</v>
      </c>
      <c r="B10" s="57" t="s">
        <v>88</v>
      </c>
    </row>
    <row r="11" spans="1:2" x14ac:dyDescent="0.2">
      <c r="A11" s="51">
        <v>16</v>
      </c>
      <c r="B11" s="57" t="s">
        <v>80</v>
      </c>
    </row>
    <row r="12" spans="1:2" x14ac:dyDescent="0.2">
      <c r="A12" s="51">
        <v>17</v>
      </c>
      <c r="B12" s="57" t="s">
        <v>89</v>
      </c>
    </row>
    <row r="13" spans="1:2" x14ac:dyDescent="0.2">
      <c r="A13" s="51">
        <v>18</v>
      </c>
      <c r="B13" s="58" t="s">
        <v>90</v>
      </c>
    </row>
    <row r="14" spans="1:2" ht="51" x14ac:dyDescent="0.2">
      <c r="A14" s="51">
        <v>19</v>
      </c>
      <c r="B14" s="57" t="s">
        <v>91</v>
      </c>
    </row>
    <row r="15" spans="1:2" ht="139.15" customHeight="1" x14ac:dyDescent="0.2">
      <c r="A15" s="51">
        <v>20</v>
      </c>
      <c r="B15" s="60" t="s">
        <v>193</v>
      </c>
    </row>
    <row r="16" spans="1:2" x14ac:dyDescent="0.2">
      <c r="A16" s="51">
        <v>21</v>
      </c>
      <c r="B16" s="58" t="s">
        <v>92</v>
      </c>
    </row>
    <row r="17" spans="1:2" ht="71.45" customHeight="1" x14ac:dyDescent="0.2">
      <c r="A17" s="51">
        <v>23</v>
      </c>
      <c r="B17" s="61" t="s">
        <v>192</v>
      </c>
    </row>
    <row r="18" spans="1:2" ht="45" customHeight="1" x14ac:dyDescent="0.2">
      <c r="A18" s="51">
        <v>26</v>
      </c>
      <c r="B18" s="58" t="s">
        <v>93</v>
      </c>
    </row>
    <row r="19" spans="1:2" x14ac:dyDescent="0.2">
      <c r="A19" s="51">
        <v>27</v>
      </c>
      <c r="B19" s="57" t="s">
        <v>94</v>
      </c>
    </row>
  </sheetData>
  <pageMargins left="0.70866141732283472" right="0.70866141732283472" top="0.74803149606299213" bottom="0.74803149606299213" header="0.31496062992125984" footer="0.31496062992125984"/>
  <pageSetup paperSize="9" scale="88" orientation="portrait" r:id="rId1"/>
  <headerFooter>
    <oddFooter>&amp;A</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4"/>
  <sheetViews>
    <sheetView topLeftCell="A25" workbookViewId="0">
      <selection activeCell="A34" sqref="A34:F34"/>
    </sheetView>
  </sheetViews>
  <sheetFormatPr defaultColWidth="16.42578125" defaultRowHeight="12.75" x14ac:dyDescent="0.2"/>
  <cols>
    <col min="1" max="1" width="16.7109375" style="5" customWidth="1"/>
    <col min="2" max="16384" width="16.42578125" style="1"/>
  </cols>
  <sheetData>
    <row r="1" spans="1:6" x14ac:dyDescent="0.2">
      <c r="A1" s="24"/>
      <c r="B1" s="117" t="s">
        <v>95</v>
      </c>
      <c r="C1" s="117"/>
      <c r="D1" s="117"/>
      <c r="E1" s="117"/>
      <c r="F1" s="117"/>
    </row>
    <row r="2" spans="1:6" ht="38.25" x14ac:dyDescent="0.2">
      <c r="A2" s="30" t="s">
        <v>6</v>
      </c>
      <c r="B2" s="3" t="s">
        <v>18</v>
      </c>
      <c r="C2" s="3" t="s">
        <v>96</v>
      </c>
      <c r="D2" s="3" t="s">
        <v>97</v>
      </c>
      <c r="E2" s="3" t="s">
        <v>20</v>
      </c>
      <c r="F2" s="3" t="s">
        <v>13</v>
      </c>
    </row>
    <row r="3" spans="1:6" ht="13.9" x14ac:dyDescent="0.3">
      <c r="A3" s="7">
        <v>1</v>
      </c>
      <c r="B3" s="3"/>
      <c r="C3" s="3" t="s">
        <v>16</v>
      </c>
      <c r="D3" s="3"/>
      <c r="E3" s="3"/>
      <c r="F3" s="3"/>
    </row>
    <row r="4" spans="1:6" ht="13.9" x14ac:dyDescent="0.3">
      <c r="A4" s="7">
        <f>A3+1</f>
        <v>2</v>
      </c>
      <c r="B4" s="3"/>
      <c r="C4" s="3" t="s">
        <v>16</v>
      </c>
      <c r="D4" s="3"/>
      <c r="E4" s="3"/>
      <c r="F4" s="3"/>
    </row>
    <row r="5" spans="1:6" ht="13.9" x14ac:dyDescent="0.3">
      <c r="A5" s="7">
        <f t="shared" ref="A5:A29" si="0">A4+1</f>
        <v>3</v>
      </c>
      <c r="B5" s="3"/>
      <c r="C5" s="3" t="s">
        <v>16</v>
      </c>
      <c r="D5" s="3"/>
      <c r="E5" s="3"/>
      <c r="F5" s="3"/>
    </row>
    <row r="6" spans="1:6" ht="13.9" x14ac:dyDescent="0.3">
      <c r="A6" s="7">
        <f t="shared" si="0"/>
        <v>4</v>
      </c>
      <c r="B6" s="3"/>
      <c r="C6" s="3" t="s">
        <v>16</v>
      </c>
      <c r="D6" s="3"/>
      <c r="E6" s="3"/>
      <c r="F6" s="3"/>
    </row>
    <row r="7" spans="1:6" ht="13.9" x14ac:dyDescent="0.3">
      <c r="A7" s="7">
        <f t="shared" si="0"/>
        <v>5</v>
      </c>
      <c r="B7" s="3"/>
      <c r="C7" s="3"/>
      <c r="D7" s="3" t="s">
        <v>16</v>
      </c>
      <c r="E7" s="3"/>
      <c r="F7" s="3"/>
    </row>
    <row r="8" spans="1:6" ht="13.9" x14ac:dyDescent="0.3">
      <c r="A8" s="7">
        <f t="shared" si="0"/>
        <v>6</v>
      </c>
      <c r="B8" s="3"/>
      <c r="C8" s="3" t="s">
        <v>16</v>
      </c>
      <c r="D8" s="3"/>
      <c r="E8" s="3"/>
      <c r="F8" s="3"/>
    </row>
    <row r="9" spans="1:6" ht="102" x14ac:dyDescent="0.2">
      <c r="A9" s="7">
        <f t="shared" si="0"/>
        <v>7</v>
      </c>
      <c r="B9" s="3"/>
      <c r="C9" s="3" t="s">
        <v>16</v>
      </c>
      <c r="D9" s="3"/>
      <c r="E9" s="3"/>
      <c r="F9" s="26" t="s">
        <v>98</v>
      </c>
    </row>
    <row r="10" spans="1:6" ht="13.9" x14ac:dyDescent="0.3">
      <c r="A10" s="7">
        <f t="shared" si="0"/>
        <v>8</v>
      </c>
      <c r="B10" s="3"/>
      <c r="C10" s="3"/>
      <c r="D10" s="3"/>
      <c r="E10" s="3" t="s">
        <v>16</v>
      </c>
      <c r="F10" s="3"/>
    </row>
    <row r="11" spans="1:6" ht="13.9" x14ac:dyDescent="0.3">
      <c r="A11" s="7">
        <f t="shared" si="0"/>
        <v>9</v>
      </c>
      <c r="B11" s="3"/>
      <c r="C11" s="3" t="s">
        <v>16</v>
      </c>
      <c r="D11" s="3"/>
      <c r="E11" s="3"/>
      <c r="F11" s="3"/>
    </row>
    <row r="12" spans="1:6" ht="13.9" x14ac:dyDescent="0.3">
      <c r="A12" s="7">
        <f t="shared" si="0"/>
        <v>10</v>
      </c>
      <c r="B12" s="32"/>
      <c r="C12" s="32" t="s">
        <v>16</v>
      </c>
      <c r="D12" s="32"/>
      <c r="E12" s="32"/>
      <c r="F12" s="32"/>
    </row>
    <row r="13" spans="1:6" ht="13.9" x14ac:dyDescent="0.3">
      <c r="A13" s="7">
        <f t="shared" si="0"/>
        <v>11</v>
      </c>
      <c r="B13" s="3"/>
      <c r="C13" s="3" t="s">
        <v>16</v>
      </c>
      <c r="D13" s="3"/>
      <c r="E13" s="3"/>
      <c r="F13" s="3"/>
    </row>
    <row r="14" spans="1:6" ht="13.9" x14ac:dyDescent="0.3">
      <c r="A14" s="7">
        <f t="shared" si="0"/>
        <v>12</v>
      </c>
      <c r="B14" s="3"/>
      <c r="C14" s="3"/>
      <c r="D14" s="3" t="s">
        <v>16</v>
      </c>
      <c r="E14" s="3"/>
      <c r="F14" s="3"/>
    </row>
    <row r="15" spans="1:6" ht="13.9" x14ac:dyDescent="0.3">
      <c r="A15" s="7">
        <f t="shared" si="0"/>
        <v>13</v>
      </c>
      <c r="B15" s="3"/>
      <c r="C15" s="3"/>
      <c r="D15" s="3" t="s">
        <v>16</v>
      </c>
      <c r="E15" s="3"/>
      <c r="F15" s="3"/>
    </row>
    <row r="16" spans="1:6" ht="76.5" x14ac:dyDescent="0.2">
      <c r="A16" s="7">
        <f t="shared" si="0"/>
        <v>14</v>
      </c>
      <c r="B16" s="3" t="s">
        <v>16</v>
      </c>
      <c r="C16" s="63"/>
      <c r="D16" s="3"/>
      <c r="E16" s="3"/>
      <c r="F16" s="26" t="s">
        <v>99</v>
      </c>
    </row>
    <row r="17" spans="1:6" ht="13.9" x14ac:dyDescent="0.3">
      <c r="A17" s="7">
        <f t="shared" si="0"/>
        <v>15</v>
      </c>
      <c r="B17" s="3" t="s">
        <v>16</v>
      </c>
      <c r="C17" s="3"/>
      <c r="D17" s="3"/>
      <c r="E17" s="3"/>
      <c r="F17" s="3"/>
    </row>
    <row r="18" spans="1:6" ht="13.9" x14ac:dyDescent="0.3">
      <c r="A18" s="7">
        <f t="shared" si="0"/>
        <v>16</v>
      </c>
      <c r="B18" s="3"/>
      <c r="C18" s="3" t="s">
        <v>16</v>
      </c>
      <c r="D18" s="3"/>
      <c r="E18" s="3"/>
      <c r="F18" s="3"/>
    </row>
    <row r="19" spans="1:6" ht="13.9" x14ac:dyDescent="0.3">
      <c r="A19" s="7">
        <f t="shared" si="0"/>
        <v>17</v>
      </c>
      <c r="B19" s="3"/>
      <c r="C19" s="3" t="s">
        <v>16</v>
      </c>
      <c r="D19" s="3"/>
      <c r="E19" s="3"/>
      <c r="F19" s="3"/>
    </row>
    <row r="20" spans="1:6" ht="13.9" x14ac:dyDescent="0.3">
      <c r="A20" s="7">
        <f t="shared" si="0"/>
        <v>18</v>
      </c>
      <c r="B20" s="3"/>
      <c r="C20" s="3" t="s">
        <v>16</v>
      </c>
      <c r="D20" s="3"/>
      <c r="E20" s="3"/>
      <c r="F20" s="3"/>
    </row>
    <row r="21" spans="1:6" ht="25.5" x14ac:dyDescent="0.2">
      <c r="A21" s="7">
        <f t="shared" si="0"/>
        <v>19</v>
      </c>
      <c r="B21" s="3"/>
      <c r="C21" s="3"/>
      <c r="D21" s="3" t="s">
        <v>16</v>
      </c>
      <c r="E21" s="3"/>
      <c r="F21" s="26" t="s">
        <v>100</v>
      </c>
    </row>
    <row r="22" spans="1:6" ht="13.9" x14ac:dyDescent="0.3">
      <c r="A22" s="7">
        <f t="shared" si="0"/>
        <v>20</v>
      </c>
      <c r="B22" s="3" t="s">
        <v>16</v>
      </c>
      <c r="C22" s="3"/>
      <c r="D22" s="3"/>
      <c r="E22" s="3"/>
      <c r="F22" s="3"/>
    </row>
    <row r="23" spans="1:6" ht="13.9" x14ac:dyDescent="0.3">
      <c r="A23" s="7">
        <f t="shared" si="0"/>
        <v>21</v>
      </c>
      <c r="B23" s="3"/>
      <c r="C23" s="3"/>
      <c r="D23" s="3" t="s">
        <v>16</v>
      </c>
      <c r="E23" s="3"/>
      <c r="F23" s="3"/>
    </row>
    <row r="24" spans="1:6" ht="13.9" x14ac:dyDescent="0.3">
      <c r="A24" s="7">
        <f t="shared" si="0"/>
        <v>22</v>
      </c>
      <c r="B24" s="3"/>
      <c r="C24" s="3"/>
      <c r="D24" s="3" t="s">
        <v>16</v>
      </c>
      <c r="E24" s="3"/>
      <c r="F24" s="3"/>
    </row>
    <row r="25" spans="1:6" ht="13.9" x14ac:dyDescent="0.3">
      <c r="A25" s="7">
        <f t="shared" si="0"/>
        <v>23</v>
      </c>
      <c r="B25" s="3"/>
      <c r="C25" s="3"/>
      <c r="D25" s="3" t="s">
        <v>16</v>
      </c>
      <c r="E25" s="3"/>
      <c r="F25" s="3"/>
    </row>
    <row r="26" spans="1:6" ht="13.9" x14ac:dyDescent="0.3">
      <c r="A26" s="7">
        <f t="shared" si="0"/>
        <v>24</v>
      </c>
      <c r="B26" s="3"/>
      <c r="C26" s="3"/>
      <c r="D26" s="3" t="s">
        <v>16</v>
      </c>
      <c r="E26" s="3"/>
      <c r="F26" s="3"/>
    </row>
    <row r="27" spans="1:6" ht="13.9" x14ac:dyDescent="0.3">
      <c r="A27" s="7">
        <f t="shared" si="0"/>
        <v>25</v>
      </c>
      <c r="B27" s="3"/>
      <c r="C27" s="3"/>
      <c r="D27" s="3" t="s">
        <v>16</v>
      </c>
      <c r="E27" s="3"/>
      <c r="F27" s="3"/>
    </row>
    <row r="28" spans="1:6" ht="13.9" x14ac:dyDescent="0.3">
      <c r="A28" s="7">
        <f t="shared" si="0"/>
        <v>26</v>
      </c>
      <c r="B28" s="3"/>
      <c r="C28" s="3"/>
      <c r="D28" s="3" t="s">
        <v>16</v>
      </c>
      <c r="E28" s="3"/>
      <c r="F28" s="3"/>
    </row>
    <row r="29" spans="1:6" ht="13.9" x14ac:dyDescent="0.3">
      <c r="A29" s="7">
        <f t="shared" si="0"/>
        <v>27</v>
      </c>
      <c r="B29" s="3"/>
      <c r="C29" s="3" t="s">
        <v>16</v>
      </c>
      <c r="D29" s="3"/>
      <c r="E29" s="3"/>
      <c r="F29" s="3"/>
    </row>
    <row r="30" spans="1:6" x14ac:dyDescent="0.2">
      <c r="A30" s="35" t="s">
        <v>182</v>
      </c>
      <c r="B30" s="28">
        <f>COUNTIF(B3:B29,"+")</f>
        <v>3</v>
      </c>
      <c r="C30" s="28">
        <f t="shared" ref="C30:D30" si="1">COUNTIF(C3:C29,"+")</f>
        <v>13</v>
      </c>
      <c r="D30" s="28">
        <f t="shared" si="1"/>
        <v>10</v>
      </c>
      <c r="E30" s="2">
        <f>COUNTIF(E4:E29,"+")</f>
        <v>1</v>
      </c>
      <c r="F30" s="2">
        <f>COUNTIF(F4:F29,"**")</f>
        <v>3</v>
      </c>
    </row>
    <row r="31" spans="1:6" x14ac:dyDescent="0.2">
      <c r="A31" s="35" t="s">
        <v>189</v>
      </c>
      <c r="B31" s="37">
        <f>B30/A29</f>
        <v>0.1111111111111111</v>
      </c>
      <c r="C31" s="37">
        <f>C30/A29</f>
        <v>0.48148148148148145</v>
      </c>
      <c r="D31" s="37">
        <f>D30/A29</f>
        <v>0.37037037037037035</v>
      </c>
      <c r="E31" s="37">
        <f>E30/A29</f>
        <v>3.7037037037037035E-2</v>
      </c>
      <c r="F31" s="37">
        <f>F30/A29</f>
        <v>0.1111111111111111</v>
      </c>
    </row>
    <row r="32" spans="1:6" x14ac:dyDescent="0.2">
      <c r="A32" s="8" t="s">
        <v>195</v>
      </c>
      <c r="B32" s="37">
        <f>B31+C31</f>
        <v>0.59259259259259256</v>
      </c>
    </row>
    <row r="33" spans="1:6" ht="13.9" x14ac:dyDescent="0.3">
      <c r="A33" s="16"/>
      <c r="B33" s="45"/>
    </row>
    <row r="34" spans="1:6" ht="26.45" customHeight="1" x14ac:dyDescent="0.2">
      <c r="A34" s="121" t="s">
        <v>234</v>
      </c>
      <c r="B34" s="121"/>
      <c r="C34" s="121"/>
      <c r="D34" s="121"/>
      <c r="E34" s="121"/>
      <c r="F34" s="121"/>
    </row>
  </sheetData>
  <mergeCells count="2">
    <mergeCell ref="B1:F1"/>
    <mergeCell ref="A34:F34"/>
  </mergeCells>
  <pageMargins left="0.70866141732283472" right="0.70866141732283472" top="0.74803149606299213" bottom="0.74803149606299213" header="0.31496062992125984" footer="0.31496062992125984"/>
  <pageSetup paperSize="9" scale="88" orientation="portrait" r:id="rId1"/>
  <headerFooter>
    <oddFooter>&amp;A</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1"/>
  <sheetViews>
    <sheetView topLeftCell="A25" workbookViewId="0">
      <selection activeCell="B30" sqref="B30"/>
    </sheetView>
  </sheetViews>
  <sheetFormatPr defaultColWidth="11.42578125" defaultRowHeight="12.75" x14ac:dyDescent="0.2"/>
  <cols>
    <col min="1" max="1" width="16.7109375" style="1" customWidth="1"/>
    <col min="2" max="5" width="11.42578125" style="1"/>
    <col min="6" max="6" width="14.85546875" style="1" customWidth="1"/>
    <col min="7" max="16384" width="11.42578125" style="1"/>
  </cols>
  <sheetData>
    <row r="1" spans="1:6" ht="40.9" customHeight="1" x14ac:dyDescent="0.2">
      <c r="A1" s="17" t="s">
        <v>6</v>
      </c>
      <c r="B1" s="117" t="s">
        <v>101</v>
      </c>
      <c r="C1" s="117"/>
      <c r="D1" s="117"/>
      <c r="E1" s="117"/>
      <c r="F1" s="117"/>
    </row>
    <row r="2" spans="1:6" ht="38.25" x14ac:dyDescent="0.2">
      <c r="A2" s="34"/>
      <c r="B2" s="3" t="s">
        <v>76</v>
      </c>
      <c r="C2" s="3" t="s">
        <v>77</v>
      </c>
      <c r="D2" s="3" t="s">
        <v>78</v>
      </c>
      <c r="E2" s="3" t="s">
        <v>79</v>
      </c>
      <c r="F2" s="3" t="s">
        <v>13</v>
      </c>
    </row>
    <row r="3" spans="1:6" ht="13.9" x14ac:dyDescent="0.3">
      <c r="A3" s="7">
        <v>1</v>
      </c>
      <c r="B3" s="3" t="s">
        <v>16</v>
      </c>
      <c r="C3" s="3"/>
      <c r="D3" s="3"/>
      <c r="E3" s="3"/>
      <c r="F3" s="4"/>
    </row>
    <row r="4" spans="1:6" ht="13.9" x14ac:dyDescent="0.3">
      <c r="A4" s="7">
        <f>A3+1</f>
        <v>2</v>
      </c>
      <c r="B4" s="3"/>
      <c r="C4" s="3" t="s">
        <v>16</v>
      </c>
      <c r="D4" s="3"/>
      <c r="E4" s="3"/>
      <c r="F4" s="3"/>
    </row>
    <row r="5" spans="1:6" ht="13.9" x14ac:dyDescent="0.3">
      <c r="A5" s="7">
        <f t="shared" ref="A5:A29" si="0">A4+1</f>
        <v>3</v>
      </c>
      <c r="B5" s="3"/>
      <c r="C5" s="3" t="s">
        <v>16</v>
      </c>
      <c r="D5" s="3"/>
      <c r="E5" s="3"/>
      <c r="F5" s="4"/>
    </row>
    <row r="6" spans="1:6" ht="13.9" x14ac:dyDescent="0.3">
      <c r="A6" s="7">
        <f t="shared" si="0"/>
        <v>4</v>
      </c>
      <c r="B6" s="3"/>
      <c r="C6" s="3"/>
      <c r="D6" s="3" t="s">
        <v>16</v>
      </c>
      <c r="E6" s="3"/>
      <c r="F6" s="4"/>
    </row>
    <row r="7" spans="1:6" ht="13.9" x14ac:dyDescent="0.3">
      <c r="A7" s="7">
        <f t="shared" si="0"/>
        <v>5</v>
      </c>
      <c r="B7" s="3" t="s">
        <v>16</v>
      </c>
      <c r="C7" s="3"/>
      <c r="D7" s="3"/>
      <c r="E7" s="3"/>
      <c r="F7" s="3"/>
    </row>
    <row r="8" spans="1:6" ht="13.9" x14ac:dyDescent="0.3">
      <c r="A8" s="7">
        <f t="shared" si="0"/>
        <v>6</v>
      </c>
      <c r="B8" s="3"/>
      <c r="C8" s="3"/>
      <c r="D8" s="3" t="s">
        <v>16</v>
      </c>
      <c r="E8" s="3"/>
      <c r="F8" s="3"/>
    </row>
    <row r="9" spans="1:6" ht="51" x14ac:dyDescent="0.2">
      <c r="A9" s="7">
        <f t="shared" si="0"/>
        <v>7</v>
      </c>
      <c r="B9" s="3"/>
      <c r="C9" s="3"/>
      <c r="D9" s="3"/>
      <c r="E9" s="3"/>
      <c r="F9" s="26" t="s">
        <v>102</v>
      </c>
    </row>
    <row r="10" spans="1:6" ht="13.9" x14ac:dyDescent="0.3">
      <c r="A10" s="7">
        <f t="shared" si="0"/>
        <v>8</v>
      </c>
      <c r="B10" s="3"/>
      <c r="C10" s="3"/>
      <c r="D10" s="3" t="s">
        <v>16</v>
      </c>
      <c r="E10" s="3"/>
      <c r="F10" s="4"/>
    </row>
    <row r="11" spans="1:6" ht="13.9" x14ac:dyDescent="0.3">
      <c r="A11" s="7">
        <f t="shared" si="0"/>
        <v>9</v>
      </c>
      <c r="B11" s="3"/>
      <c r="C11" s="3"/>
      <c r="D11" s="3" t="s">
        <v>16</v>
      </c>
      <c r="E11" s="3"/>
      <c r="F11" s="3"/>
    </row>
    <row r="12" spans="1:6" ht="13.9" x14ac:dyDescent="0.3">
      <c r="A12" s="7">
        <f t="shared" si="0"/>
        <v>10</v>
      </c>
      <c r="B12" s="32"/>
      <c r="C12" s="32"/>
      <c r="D12" s="32" t="s">
        <v>16</v>
      </c>
      <c r="E12" s="32"/>
      <c r="F12" s="32"/>
    </row>
    <row r="13" spans="1:6" ht="13.9" x14ac:dyDescent="0.3">
      <c r="A13" s="7">
        <f t="shared" si="0"/>
        <v>11</v>
      </c>
      <c r="B13" s="3"/>
      <c r="C13" s="3"/>
      <c r="D13" s="3" t="s">
        <v>16</v>
      </c>
      <c r="E13" s="3"/>
      <c r="F13" s="3"/>
    </row>
    <row r="14" spans="1:6" ht="13.9" x14ac:dyDescent="0.3">
      <c r="A14" s="7">
        <f t="shared" si="0"/>
        <v>12</v>
      </c>
      <c r="B14" s="3"/>
      <c r="C14" s="3"/>
      <c r="D14" s="3" t="s">
        <v>16</v>
      </c>
      <c r="E14" s="3"/>
      <c r="F14" s="3"/>
    </row>
    <row r="15" spans="1:6" ht="13.9" x14ac:dyDescent="0.3">
      <c r="A15" s="7">
        <f t="shared" si="0"/>
        <v>13</v>
      </c>
      <c r="B15" s="3"/>
      <c r="C15" s="3" t="s">
        <v>16</v>
      </c>
      <c r="D15" s="3"/>
      <c r="E15" s="3"/>
      <c r="F15" s="4"/>
    </row>
    <row r="16" spans="1:6" ht="13.9" x14ac:dyDescent="0.3">
      <c r="A16" s="7">
        <f t="shared" si="0"/>
        <v>14</v>
      </c>
      <c r="B16" s="3" t="s">
        <v>16</v>
      </c>
      <c r="C16" s="3"/>
      <c r="D16" s="3"/>
      <c r="E16" s="3"/>
      <c r="F16" s="4"/>
    </row>
    <row r="17" spans="1:6" ht="13.9" x14ac:dyDescent="0.3">
      <c r="A17" s="7">
        <f t="shared" si="0"/>
        <v>15</v>
      </c>
      <c r="B17" s="3"/>
      <c r="C17" s="3"/>
      <c r="D17" s="3" t="s">
        <v>16</v>
      </c>
      <c r="E17" s="3"/>
      <c r="F17" s="4"/>
    </row>
    <row r="18" spans="1:6" ht="13.9" x14ac:dyDescent="0.3">
      <c r="A18" s="7">
        <f t="shared" si="0"/>
        <v>16</v>
      </c>
      <c r="B18" s="3"/>
      <c r="C18" s="3"/>
      <c r="D18" s="3" t="s">
        <v>16</v>
      </c>
      <c r="E18" s="3"/>
      <c r="F18" s="4"/>
    </row>
    <row r="19" spans="1:6" ht="38.25" x14ac:dyDescent="0.2">
      <c r="A19" s="7">
        <f t="shared" si="0"/>
        <v>17</v>
      </c>
      <c r="B19" s="3"/>
      <c r="C19" s="3"/>
      <c r="D19" s="3"/>
      <c r="E19" s="3"/>
      <c r="F19" s="26" t="s">
        <v>103</v>
      </c>
    </row>
    <row r="20" spans="1:6" ht="13.9" x14ac:dyDescent="0.3">
      <c r="A20" s="7">
        <f t="shared" si="0"/>
        <v>18</v>
      </c>
      <c r="B20" s="3"/>
      <c r="C20" s="3"/>
      <c r="D20" s="3" t="s">
        <v>16</v>
      </c>
      <c r="E20" s="3"/>
      <c r="F20" s="3"/>
    </row>
    <row r="21" spans="1:6" ht="13.9" x14ac:dyDescent="0.3">
      <c r="A21" s="7">
        <f t="shared" si="0"/>
        <v>19</v>
      </c>
      <c r="B21" s="3" t="s">
        <v>16</v>
      </c>
      <c r="C21" s="3"/>
      <c r="D21" s="3"/>
      <c r="E21" s="3"/>
      <c r="F21" s="4"/>
    </row>
    <row r="22" spans="1:6" ht="13.9" x14ac:dyDescent="0.3">
      <c r="A22" s="7">
        <f t="shared" si="0"/>
        <v>20</v>
      </c>
      <c r="B22" s="3"/>
      <c r="C22" s="3"/>
      <c r="D22" s="3" t="s">
        <v>16</v>
      </c>
      <c r="E22" s="3"/>
      <c r="F22" s="3"/>
    </row>
    <row r="23" spans="1:6" ht="13.9" x14ac:dyDescent="0.3">
      <c r="A23" s="7">
        <f t="shared" si="0"/>
        <v>21</v>
      </c>
      <c r="B23" s="3" t="s">
        <v>16</v>
      </c>
      <c r="C23" s="3"/>
      <c r="D23" s="3"/>
      <c r="E23" s="3"/>
      <c r="F23" s="3"/>
    </row>
    <row r="24" spans="1:6" ht="13.9" x14ac:dyDescent="0.3">
      <c r="A24" s="7">
        <f t="shared" si="0"/>
        <v>22</v>
      </c>
      <c r="B24" s="3"/>
      <c r="C24" s="3"/>
      <c r="D24" s="3" t="s">
        <v>16</v>
      </c>
      <c r="E24" s="3"/>
      <c r="F24" s="4"/>
    </row>
    <row r="25" spans="1:6" ht="13.9" x14ac:dyDescent="0.3">
      <c r="A25" s="7">
        <f t="shared" si="0"/>
        <v>23</v>
      </c>
      <c r="B25" s="3"/>
      <c r="C25" s="3" t="s">
        <v>16</v>
      </c>
      <c r="D25" s="3"/>
      <c r="E25" s="3"/>
      <c r="F25" s="3"/>
    </row>
    <row r="26" spans="1:6" ht="13.9" x14ac:dyDescent="0.3">
      <c r="A26" s="7">
        <f t="shared" si="0"/>
        <v>24</v>
      </c>
      <c r="B26" s="3"/>
      <c r="C26" s="3"/>
      <c r="D26" s="3" t="s">
        <v>16</v>
      </c>
      <c r="E26" s="3"/>
      <c r="F26" s="3"/>
    </row>
    <row r="27" spans="1:6" ht="13.9" x14ac:dyDescent="0.3">
      <c r="A27" s="7">
        <f t="shared" si="0"/>
        <v>25</v>
      </c>
      <c r="B27" s="3"/>
      <c r="C27" s="3"/>
      <c r="D27" s="3"/>
      <c r="E27" s="3" t="s">
        <v>16</v>
      </c>
      <c r="F27" s="3"/>
    </row>
    <row r="28" spans="1:6" ht="13.9" x14ac:dyDescent="0.3">
      <c r="A28" s="7">
        <f t="shared" si="0"/>
        <v>26</v>
      </c>
      <c r="B28" s="3" t="s">
        <v>16</v>
      </c>
      <c r="C28" s="3"/>
      <c r="D28" s="3"/>
      <c r="E28" s="3"/>
      <c r="F28" s="3"/>
    </row>
    <row r="29" spans="1:6" ht="38.25" x14ac:dyDescent="0.2">
      <c r="A29" s="7">
        <f t="shared" si="0"/>
        <v>27</v>
      </c>
      <c r="B29" s="3"/>
      <c r="C29" s="3"/>
      <c r="D29" s="3"/>
      <c r="E29" s="3"/>
      <c r="F29" s="26" t="s">
        <v>104</v>
      </c>
    </row>
    <row r="30" spans="1:6" x14ac:dyDescent="0.2">
      <c r="A30" s="35" t="s">
        <v>182</v>
      </c>
      <c r="B30" s="28">
        <f>COUNTIF(B3:B29,"+")</f>
        <v>6</v>
      </c>
      <c r="C30" s="28">
        <f t="shared" ref="C30:D30" si="1">COUNTIF(C3:C29,"+")</f>
        <v>4</v>
      </c>
      <c r="D30" s="28">
        <f t="shared" si="1"/>
        <v>13</v>
      </c>
      <c r="E30" s="2">
        <f>COUNTIF(E4:E29,"+")</f>
        <v>1</v>
      </c>
      <c r="F30" s="2">
        <f>COUNTIF(F4:F29,"**")</f>
        <v>3</v>
      </c>
    </row>
    <row r="31" spans="1:6" x14ac:dyDescent="0.2">
      <c r="A31" s="35" t="s">
        <v>189</v>
      </c>
      <c r="B31" s="37">
        <f>B30/A29</f>
        <v>0.22222222222222221</v>
      </c>
      <c r="C31" s="37">
        <f>C30/A29</f>
        <v>0.14814814814814814</v>
      </c>
      <c r="D31" s="37">
        <f>D30/A29</f>
        <v>0.48148148148148145</v>
      </c>
      <c r="E31" s="37">
        <f>E30/A29</f>
        <v>3.7037037037037035E-2</v>
      </c>
      <c r="F31" s="37">
        <f>F30/A29</f>
        <v>0.1111111111111111</v>
      </c>
    </row>
  </sheetData>
  <mergeCells count="1">
    <mergeCell ref="B1:F1"/>
  </mergeCells>
  <pageMargins left="0.70866141732283472" right="0.70866141732283472" top="0.74803149606299213" bottom="0.74803149606299213" header="0.31496062992125984" footer="0.31496062992125984"/>
  <pageSetup paperSize="9" orientation="portrait" r:id="rId1"/>
  <headerFooter>
    <oddFooter>&amp;A</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42"/>
  <sheetViews>
    <sheetView topLeftCell="A28" workbookViewId="0">
      <selection activeCell="C31" sqref="C31"/>
    </sheetView>
  </sheetViews>
  <sheetFormatPr defaultColWidth="8.85546875" defaultRowHeight="44.45" customHeight="1" x14ac:dyDescent="0.2"/>
  <cols>
    <col min="1" max="1" width="16.7109375" style="25" customWidth="1"/>
    <col min="2" max="2" width="20.28515625" style="1" customWidth="1"/>
    <col min="3" max="3" width="21.140625" style="1" customWidth="1"/>
    <col min="4" max="4" width="24" style="1" customWidth="1"/>
    <col min="5" max="5" width="20.42578125" style="1" customWidth="1"/>
    <col min="6" max="16384" width="8.85546875" style="1"/>
  </cols>
  <sheetData>
    <row r="1" spans="1:5" ht="24.6" customHeight="1" x14ac:dyDescent="0.2">
      <c r="A1" s="31" t="s">
        <v>6</v>
      </c>
      <c r="B1" s="117" t="s">
        <v>105</v>
      </c>
      <c r="C1" s="117"/>
      <c r="D1" s="117"/>
      <c r="E1" s="117"/>
    </row>
    <row r="2" spans="1:5" ht="75.599999999999994" customHeight="1" x14ac:dyDescent="0.2">
      <c r="A2" s="30"/>
      <c r="B2" s="3" t="s">
        <v>106</v>
      </c>
      <c r="C2" s="3" t="s">
        <v>107</v>
      </c>
      <c r="D2" s="3" t="s">
        <v>196</v>
      </c>
      <c r="E2" s="3" t="s">
        <v>5</v>
      </c>
    </row>
    <row r="3" spans="1:5" ht="13.9" x14ac:dyDescent="0.3">
      <c r="A3" s="7">
        <v>1</v>
      </c>
      <c r="B3" s="3"/>
      <c r="C3" s="3" t="s">
        <v>16</v>
      </c>
      <c r="D3" s="3"/>
      <c r="E3" s="3"/>
    </row>
    <row r="4" spans="1:5" ht="13.9" x14ac:dyDescent="0.3">
      <c r="A4" s="7">
        <f>A3+1</f>
        <v>2</v>
      </c>
      <c r="B4" s="3"/>
      <c r="C4" s="3"/>
      <c r="D4" s="3" t="s">
        <v>16</v>
      </c>
      <c r="E4" s="3"/>
    </row>
    <row r="5" spans="1:5" ht="13.9" x14ac:dyDescent="0.3">
      <c r="A5" s="7">
        <f t="shared" ref="A5:A26" si="0">A4+1</f>
        <v>3</v>
      </c>
      <c r="B5" s="3"/>
      <c r="C5" s="3" t="s">
        <v>16</v>
      </c>
      <c r="D5" s="3" t="s">
        <v>16</v>
      </c>
      <c r="E5" s="3"/>
    </row>
    <row r="6" spans="1:5" ht="13.9" x14ac:dyDescent="0.3">
      <c r="A6" s="7">
        <f t="shared" si="0"/>
        <v>4</v>
      </c>
      <c r="B6" s="3"/>
      <c r="C6" s="3"/>
      <c r="D6" s="3" t="s">
        <v>16</v>
      </c>
      <c r="E6" s="3"/>
    </row>
    <row r="7" spans="1:5" ht="13.9" x14ac:dyDescent="0.3">
      <c r="A7" s="7">
        <f t="shared" si="0"/>
        <v>5</v>
      </c>
      <c r="B7" s="3"/>
      <c r="C7" s="3" t="s">
        <v>16</v>
      </c>
      <c r="D7" s="3"/>
      <c r="E7" s="3"/>
    </row>
    <row r="8" spans="1:5" ht="13.9" x14ac:dyDescent="0.3">
      <c r="A8" s="7">
        <f t="shared" si="0"/>
        <v>6</v>
      </c>
      <c r="B8" s="3"/>
      <c r="C8" s="3"/>
      <c r="D8" s="3" t="s">
        <v>16</v>
      </c>
      <c r="E8" s="3"/>
    </row>
    <row r="9" spans="1:5" ht="13.9" x14ac:dyDescent="0.3">
      <c r="A9" s="7">
        <f t="shared" si="0"/>
        <v>7</v>
      </c>
      <c r="B9" s="3" t="s">
        <v>16</v>
      </c>
      <c r="C9" s="3"/>
      <c r="D9" s="3"/>
      <c r="E9" s="3"/>
    </row>
    <row r="10" spans="1:5" ht="13.9" x14ac:dyDescent="0.3">
      <c r="A10" s="7">
        <f t="shared" si="0"/>
        <v>8</v>
      </c>
      <c r="B10" s="3"/>
      <c r="C10" s="3" t="s">
        <v>16</v>
      </c>
      <c r="D10" s="3"/>
      <c r="E10" s="3"/>
    </row>
    <row r="11" spans="1:5" ht="13.9" x14ac:dyDescent="0.3">
      <c r="A11" s="7">
        <f t="shared" si="0"/>
        <v>9</v>
      </c>
      <c r="B11" s="3"/>
      <c r="C11" s="3" t="s">
        <v>16</v>
      </c>
      <c r="D11" s="3"/>
      <c r="E11" s="3"/>
    </row>
    <row r="12" spans="1:5" ht="13.9" x14ac:dyDescent="0.3">
      <c r="A12" s="7">
        <f t="shared" si="0"/>
        <v>10</v>
      </c>
      <c r="B12" s="32"/>
      <c r="C12" s="32" t="s">
        <v>16</v>
      </c>
      <c r="D12" s="32"/>
      <c r="E12" s="32"/>
    </row>
    <row r="13" spans="1:5" ht="13.9" x14ac:dyDescent="0.3">
      <c r="A13" s="7">
        <f t="shared" si="0"/>
        <v>11</v>
      </c>
      <c r="B13" s="3"/>
      <c r="C13" s="3" t="s">
        <v>16</v>
      </c>
      <c r="D13" s="3" t="s">
        <v>16</v>
      </c>
      <c r="E13" s="3"/>
    </row>
    <row r="14" spans="1:5" ht="13.9" x14ac:dyDescent="0.3">
      <c r="A14" s="7">
        <f t="shared" si="0"/>
        <v>12</v>
      </c>
      <c r="B14" s="3"/>
      <c r="C14" s="3"/>
      <c r="D14" s="3" t="s">
        <v>16</v>
      </c>
      <c r="E14" s="3"/>
    </row>
    <row r="15" spans="1:5" ht="13.9" x14ac:dyDescent="0.3">
      <c r="A15" s="7">
        <f t="shared" si="0"/>
        <v>13</v>
      </c>
      <c r="B15" s="3"/>
      <c r="C15" s="3" t="s">
        <v>16</v>
      </c>
      <c r="D15" s="3"/>
      <c r="E15" s="3"/>
    </row>
    <row r="16" spans="1:5" ht="13.9" x14ac:dyDescent="0.3">
      <c r="A16" s="7">
        <f t="shared" si="0"/>
        <v>14</v>
      </c>
      <c r="B16" s="3"/>
      <c r="C16" s="3"/>
      <c r="D16" s="3" t="s">
        <v>16</v>
      </c>
      <c r="E16" s="3"/>
    </row>
    <row r="17" spans="1:5" ht="13.9" x14ac:dyDescent="0.3">
      <c r="A17" s="7">
        <f t="shared" si="0"/>
        <v>15</v>
      </c>
      <c r="B17" s="3"/>
      <c r="C17" s="3" t="s">
        <v>16</v>
      </c>
      <c r="D17" s="3"/>
      <c r="E17" s="3"/>
    </row>
    <row r="18" spans="1:5" ht="13.9" x14ac:dyDescent="0.3">
      <c r="A18" s="7">
        <f t="shared" si="0"/>
        <v>16</v>
      </c>
      <c r="B18" s="3"/>
      <c r="C18" s="3" t="s">
        <v>16</v>
      </c>
      <c r="D18" s="3" t="s">
        <v>16</v>
      </c>
      <c r="E18" s="3"/>
    </row>
    <row r="19" spans="1:5" ht="13.9" x14ac:dyDescent="0.3">
      <c r="A19" s="7">
        <f t="shared" si="0"/>
        <v>17</v>
      </c>
      <c r="B19" s="3"/>
      <c r="C19" s="3"/>
      <c r="D19" s="3" t="s">
        <v>16</v>
      </c>
      <c r="E19" s="3"/>
    </row>
    <row r="20" spans="1:5" ht="13.9" x14ac:dyDescent="0.3">
      <c r="A20" s="7">
        <f t="shared" si="0"/>
        <v>18</v>
      </c>
      <c r="B20" s="3"/>
      <c r="C20" s="3"/>
      <c r="D20" s="3" t="s">
        <v>16</v>
      </c>
      <c r="E20" s="3"/>
    </row>
    <row r="21" spans="1:5" ht="55.15" customHeight="1" x14ac:dyDescent="0.2">
      <c r="A21" s="7">
        <f t="shared" si="0"/>
        <v>19</v>
      </c>
      <c r="B21" s="3"/>
      <c r="C21" s="3" t="s">
        <v>16</v>
      </c>
      <c r="D21" s="3" t="s">
        <v>16</v>
      </c>
      <c r="E21" s="26" t="s">
        <v>108</v>
      </c>
    </row>
    <row r="22" spans="1:5" ht="13.9" x14ac:dyDescent="0.3">
      <c r="A22" s="7">
        <f t="shared" si="0"/>
        <v>20</v>
      </c>
      <c r="B22" s="3"/>
      <c r="C22" s="3" t="s">
        <v>16</v>
      </c>
      <c r="D22" s="3" t="s">
        <v>16</v>
      </c>
      <c r="E22" s="3"/>
    </row>
    <row r="23" spans="1:5" ht="13.9" x14ac:dyDescent="0.3">
      <c r="A23" s="7">
        <f t="shared" si="0"/>
        <v>21</v>
      </c>
      <c r="B23" s="3"/>
      <c r="C23" s="3" t="s">
        <v>16</v>
      </c>
      <c r="D23" s="3"/>
      <c r="E23" s="3"/>
    </row>
    <row r="24" spans="1:5" ht="13.9" x14ac:dyDescent="0.3">
      <c r="A24" s="7">
        <f t="shared" si="0"/>
        <v>22</v>
      </c>
      <c r="B24" s="3"/>
      <c r="C24" s="3" t="s">
        <v>16</v>
      </c>
      <c r="D24" s="3"/>
      <c r="E24" s="3"/>
    </row>
    <row r="25" spans="1:5" ht="13.9" x14ac:dyDescent="0.3">
      <c r="A25" s="7">
        <f t="shared" si="0"/>
        <v>23</v>
      </c>
      <c r="B25" s="3"/>
      <c r="C25" s="3"/>
      <c r="D25" s="3" t="s">
        <v>16</v>
      </c>
      <c r="E25" s="3"/>
    </row>
    <row r="26" spans="1:5" ht="13.9" x14ac:dyDescent="0.3">
      <c r="A26" s="7">
        <f t="shared" si="0"/>
        <v>24</v>
      </c>
      <c r="B26" s="3"/>
      <c r="C26" s="3" t="s">
        <v>16</v>
      </c>
      <c r="D26" s="3"/>
      <c r="E26" s="3"/>
    </row>
    <row r="27" spans="1:5" ht="44.45" customHeight="1" x14ac:dyDescent="0.3">
      <c r="A27" s="7">
        <v>25</v>
      </c>
      <c r="B27" s="3"/>
      <c r="C27" s="3"/>
      <c r="D27" s="3"/>
      <c r="E27" s="3"/>
    </row>
    <row r="28" spans="1:5" ht="13.9" x14ac:dyDescent="0.3">
      <c r="A28" s="7">
        <v>26</v>
      </c>
      <c r="B28" s="3"/>
      <c r="C28" s="3" t="s">
        <v>16</v>
      </c>
      <c r="D28" s="3"/>
      <c r="E28" s="3"/>
    </row>
    <row r="29" spans="1:5" ht="13.9" x14ac:dyDescent="0.3">
      <c r="A29" s="7">
        <v>27</v>
      </c>
      <c r="B29" s="3"/>
      <c r="C29" s="3" t="s">
        <v>16</v>
      </c>
      <c r="D29" s="3"/>
      <c r="E29" s="3"/>
    </row>
    <row r="30" spans="1:5" ht="12.75" x14ac:dyDescent="0.2">
      <c r="A30" s="35" t="s">
        <v>182</v>
      </c>
      <c r="B30" s="28">
        <f>COUNTIF(B3:B29,"+")</f>
        <v>1</v>
      </c>
      <c r="C30" s="28">
        <f t="shared" ref="C30:D30" si="1">COUNTIF(C3:C29,"+")</f>
        <v>17</v>
      </c>
      <c r="D30" s="28">
        <f t="shared" si="1"/>
        <v>13</v>
      </c>
      <c r="E30" s="2">
        <f>COUNTIF(E4:E29,"**")</f>
        <v>1</v>
      </c>
    </row>
    <row r="31" spans="1:5" ht="12.75" x14ac:dyDescent="0.2">
      <c r="A31" s="35" t="s">
        <v>189</v>
      </c>
      <c r="B31" s="65">
        <f>B30/(A29-1)</f>
        <v>3.8461538461538464E-2</v>
      </c>
      <c r="C31" s="65">
        <f>C30/(A29-1)</f>
        <v>0.65384615384615385</v>
      </c>
      <c r="D31" s="65">
        <f>D30/(A29-1)</f>
        <v>0.5</v>
      </c>
      <c r="E31" s="65">
        <f>E30/(A29-1)</f>
        <v>3.8461538461538464E-2</v>
      </c>
    </row>
    <row r="32" spans="1:5" ht="25.5" x14ac:dyDescent="0.2">
      <c r="B32" s="53" t="s">
        <v>212</v>
      </c>
      <c r="C32" s="42">
        <f>5/C30*100%</f>
        <v>0.29411764705882354</v>
      </c>
    </row>
    <row r="33" spans="1:5" ht="13.9" x14ac:dyDescent="0.3">
      <c r="B33" s="36"/>
      <c r="C33" s="36"/>
    </row>
    <row r="34" spans="1:5" ht="43.9" customHeight="1" x14ac:dyDescent="0.2">
      <c r="A34" s="121" t="s">
        <v>235</v>
      </c>
      <c r="B34" s="121"/>
      <c r="C34" s="121"/>
      <c r="D34" s="121"/>
      <c r="E34" s="121"/>
    </row>
    <row r="35" spans="1:5" ht="13.9" x14ac:dyDescent="0.3"/>
    <row r="36" spans="1:5" ht="13.9" x14ac:dyDescent="0.3"/>
    <row r="37" spans="1:5" ht="13.9" x14ac:dyDescent="0.3"/>
    <row r="38" spans="1:5" ht="12.75" x14ac:dyDescent="0.2"/>
    <row r="39" spans="1:5" ht="12.75" x14ac:dyDescent="0.2"/>
    <row r="40" spans="1:5" ht="12.75" x14ac:dyDescent="0.2"/>
    <row r="41" spans="1:5" ht="12.75" x14ac:dyDescent="0.2"/>
    <row r="42" spans="1:5" ht="12.75" x14ac:dyDescent="0.2"/>
  </sheetData>
  <mergeCells count="2">
    <mergeCell ref="B1:E1"/>
    <mergeCell ref="A34:E34"/>
  </mergeCells>
  <pageMargins left="0.70866141732283472" right="0.70866141732283472" top="0.74803149606299213" bottom="0.74803149606299213" header="0.31496062992125984" footer="0.31496062992125984"/>
  <pageSetup paperSize="9" scale="85" orientation="portrait" r:id="rId1"/>
  <headerFooter>
    <oddFooter>&amp;A</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30"/>
  <sheetViews>
    <sheetView topLeftCell="B22" workbookViewId="0">
      <selection activeCell="B30" sqref="B30"/>
    </sheetView>
  </sheetViews>
  <sheetFormatPr defaultColWidth="16.28515625" defaultRowHeight="12.75" x14ac:dyDescent="0.2"/>
  <cols>
    <col min="1" max="1" width="17" style="1" bestFit="1" customWidth="1"/>
    <col min="2" max="2" width="21.85546875" style="1" customWidth="1"/>
    <col min="3" max="3" width="22.5703125" style="1" customWidth="1"/>
    <col min="4" max="4" width="23" style="1" customWidth="1"/>
    <col min="5" max="5" width="21.7109375" style="1" customWidth="1"/>
    <col min="6" max="16384" width="16.28515625" style="1"/>
  </cols>
  <sheetData>
    <row r="1" spans="1:5" ht="30.6" customHeight="1" x14ac:dyDescent="0.2">
      <c r="A1" s="22"/>
      <c r="B1" s="117" t="s">
        <v>109</v>
      </c>
      <c r="C1" s="117"/>
      <c r="D1" s="117"/>
      <c r="E1" s="117"/>
    </row>
    <row r="2" spans="1:5" ht="102" x14ac:dyDescent="0.2">
      <c r="A2" s="30" t="s">
        <v>6</v>
      </c>
      <c r="B2" s="3" t="s">
        <v>110</v>
      </c>
      <c r="C2" s="3" t="s">
        <v>111</v>
      </c>
      <c r="D2" s="3" t="s">
        <v>213</v>
      </c>
      <c r="E2" s="3" t="s">
        <v>5</v>
      </c>
    </row>
    <row r="3" spans="1:5" ht="13.9" x14ac:dyDescent="0.3">
      <c r="A3" s="7">
        <v>1</v>
      </c>
      <c r="B3" s="3"/>
      <c r="C3" s="3"/>
      <c r="D3" s="3" t="s">
        <v>16</v>
      </c>
      <c r="E3" s="3"/>
    </row>
    <row r="4" spans="1:5" ht="13.9" x14ac:dyDescent="0.3">
      <c r="A4" s="7">
        <f>A3+1</f>
        <v>2</v>
      </c>
      <c r="B4" s="3"/>
      <c r="C4" s="3"/>
      <c r="D4" s="3" t="s">
        <v>16</v>
      </c>
      <c r="E4" s="3"/>
    </row>
    <row r="5" spans="1:5" ht="13.9" x14ac:dyDescent="0.3">
      <c r="A5" s="7">
        <f t="shared" ref="A5:A26" si="0">A4+1</f>
        <v>3</v>
      </c>
      <c r="B5" s="3"/>
      <c r="C5" s="3" t="s">
        <v>16</v>
      </c>
      <c r="D5" s="3"/>
      <c r="E5" s="3"/>
    </row>
    <row r="6" spans="1:5" ht="13.9" x14ac:dyDescent="0.3">
      <c r="A6" s="7">
        <f t="shared" si="0"/>
        <v>4</v>
      </c>
      <c r="B6" s="3"/>
      <c r="C6" s="3" t="s">
        <v>16</v>
      </c>
      <c r="D6" s="3"/>
      <c r="E6" s="6"/>
    </row>
    <row r="7" spans="1:5" ht="13.9" x14ac:dyDescent="0.3">
      <c r="A7" s="7">
        <f t="shared" si="0"/>
        <v>5</v>
      </c>
      <c r="B7" s="3"/>
      <c r="C7" s="3" t="s">
        <v>16</v>
      </c>
      <c r="D7" s="3"/>
      <c r="E7" s="3"/>
    </row>
    <row r="8" spans="1:5" ht="178.5" x14ac:dyDescent="0.2">
      <c r="A8" s="7">
        <f t="shared" si="0"/>
        <v>6</v>
      </c>
      <c r="B8" s="3"/>
      <c r="C8" s="3"/>
      <c r="D8" s="3"/>
      <c r="E8" s="26" t="s">
        <v>112</v>
      </c>
    </row>
    <row r="9" spans="1:5" ht="114.75" x14ac:dyDescent="0.2">
      <c r="A9" s="7">
        <f t="shared" si="0"/>
        <v>7</v>
      </c>
      <c r="B9" s="3"/>
      <c r="C9" s="3"/>
      <c r="D9" s="3" t="s">
        <v>16</v>
      </c>
      <c r="E9" s="26" t="s">
        <v>113</v>
      </c>
    </row>
    <row r="10" spans="1:5" ht="13.9" x14ac:dyDescent="0.3">
      <c r="A10" s="7">
        <f t="shared" si="0"/>
        <v>8</v>
      </c>
      <c r="B10" s="3"/>
      <c r="C10" s="3"/>
      <c r="D10" s="3" t="s">
        <v>16</v>
      </c>
      <c r="E10" s="3"/>
    </row>
    <row r="11" spans="1:5" ht="13.9" x14ac:dyDescent="0.3">
      <c r="A11" s="7">
        <f t="shared" si="0"/>
        <v>9</v>
      </c>
      <c r="B11" s="3"/>
      <c r="C11" s="3" t="s">
        <v>16</v>
      </c>
      <c r="D11" s="3"/>
      <c r="E11" s="3"/>
    </row>
    <row r="12" spans="1:5" ht="13.9" x14ac:dyDescent="0.3">
      <c r="A12" s="7">
        <f t="shared" si="0"/>
        <v>10</v>
      </c>
      <c r="B12" s="32"/>
      <c r="C12" s="32"/>
      <c r="D12" s="32" t="s">
        <v>16</v>
      </c>
      <c r="E12" s="32"/>
    </row>
    <row r="13" spans="1:5" ht="13.9" x14ac:dyDescent="0.3">
      <c r="A13" s="7">
        <f t="shared" si="0"/>
        <v>11</v>
      </c>
      <c r="B13" s="3"/>
      <c r="C13" s="3" t="s">
        <v>16</v>
      </c>
      <c r="D13" s="3"/>
      <c r="E13" s="3"/>
    </row>
    <row r="14" spans="1:5" ht="13.9" x14ac:dyDescent="0.3">
      <c r="A14" s="7">
        <f t="shared" si="0"/>
        <v>12</v>
      </c>
      <c r="B14" s="3"/>
      <c r="C14" s="3" t="s">
        <v>16</v>
      </c>
      <c r="D14" s="3"/>
      <c r="E14" s="3"/>
    </row>
    <row r="15" spans="1:5" ht="13.9" x14ac:dyDescent="0.3">
      <c r="A15" s="7">
        <f t="shared" si="0"/>
        <v>13</v>
      </c>
      <c r="B15" s="3"/>
      <c r="C15" s="3"/>
      <c r="D15" s="3" t="s">
        <v>16</v>
      </c>
      <c r="E15" s="6"/>
    </row>
    <row r="16" spans="1:5" ht="140.25" x14ac:dyDescent="0.2">
      <c r="A16" s="7">
        <f t="shared" si="0"/>
        <v>14</v>
      </c>
      <c r="B16" s="3"/>
      <c r="C16" s="3" t="s">
        <v>16</v>
      </c>
      <c r="D16" s="3" t="s">
        <v>16</v>
      </c>
      <c r="E16" s="26" t="s">
        <v>114</v>
      </c>
    </row>
    <row r="17" spans="1:5" ht="13.9" x14ac:dyDescent="0.3">
      <c r="A17" s="7">
        <f t="shared" si="0"/>
        <v>15</v>
      </c>
      <c r="B17" s="3"/>
      <c r="C17" s="3"/>
      <c r="D17" s="3" t="s">
        <v>16</v>
      </c>
      <c r="E17" s="3"/>
    </row>
    <row r="18" spans="1:5" ht="13.9" x14ac:dyDescent="0.3">
      <c r="A18" s="7">
        <f t="shared" si="0"/>
        <v>16</v>
      </c>
      <c r="B18" s="3"/>
      <c r="C18" s="3" t="s">
        <v>16</v>
      </c>
      <c r="D18" s="3"/>
      <c r="E18" s="3"/>
    </row>
    <row r="19" spans="1:5" ht="13.9" x14ac:dyDescent="0.3">
      <c r="A19" s="7">
        <f t="shared" si="0"/>
        <v>17</v>
      </c>
      <c r="B19" s="3"/>
      <c r="C19" s="3"/>
      <c r="D19" s="3" t="s">
        <v>16</v>
      </c>
      <c r="E19" s="3"/>
    </row>
    <row r="20" spans="1:5" ht="13.9" x14ac:dyDescent="0.3">
      <c r="A20" s="7">
        <f t="shared" si="0"/>
        <v>18</v>
      </c>
      <c r="B20" s="3"/>
      <c r="C20" s="3"/>
      <c r="D20" s="3" t="s">
        <v>16</v>
      </c>
      <c r="E20" s="3"/>
    </row>
    <row r="21" spans="1:5" ht="63.75" x14ac:dyDescent="0.2">
      <c r="A21" s="7">
        <f t="shared" si="0"/>
        <v>19</v>
      </c>
      <c r="B21" s="3"/>
      <c r="C21" s="3" t="s">
        <v>16</v>
      </c>
      <c r="D21" s="3" t="s">
        <v>16</v>
      </c>
      <c r="E21" s="6" t="s">
        <v>197</v>
      </c>
    </row>
    <row r="22" spans="1:5" ht="178.5" x14ac:dyDescent="0.2">
      <c r="A22" s="7">
        <f t="shared" si="0"/>
        <v>20</v>
      </c>
      <c r="B22" s="3"/>
      <c r="C22" s="3"/>
      <c r="D22" s="3"/>
      <c r="E22" s="26" t="s">
        <v>115</v>
      </c>
    </row>
    <row r="23" spans="1:5" ht="76.5" x14ac:dyDescent="0.2">
      <c r="A23" s="7">
        <f t="shared" si="0"/>
        <v>21</v>
      </c>
      <c r="B23" s="3"/>
      <c r="C23" s="3"/>
      <c r="D23" s="3"/>
      <c r="E23" s="26" t="s">
        <v>116</v>
      </c>
    </row>
    <row r="24" spans="1:5" x14ac:dyDescent="0.2">
      <c r="A24" s="7">
        <f t="shared" si="0"/>
        <v>22</v>
      </c>
      <c r="B24" s="3"/>
      <c r="C24" s="3"/>
      <c r="D24" s="3" t="s">
        <v>16</v>
      </c>
      <c r="E24" s="3"/>
    </row>
    <row r="25" spans="1:5" x14ac:dyDescent="0.2">
      <c r="A25" s="7">
        <f t="shared" si="0"/>
        <v>23</v>
      </c>
      <c r="B25" s="3"/>
      <c r="C25" s="3"/>
      <c r="D25" s="3" t="s">
        <v>16</v>
      </c>
      <c r="E25" s="3"/>
    </row>
    <row r="26" spans="1:5" x14ac:dyDescent="0.2">
      <c r="A26" s="7">
        <f t="shared" si="0"/>
        <v>24</v>
      </c>
      <c r="B26" s="3"/>
      <c r="C26" s="3" t="s">
        <v>16</v>
      </c>
      <c r="D26" s="3" t="s">
        <v>16</v>
      </c>
      <c r="E26" s="3"/>
    </row>
    <row r="27" spans="1:5" x14ac:dyDescent="0.2">
      <c r="A27" s="7">
        <v>26</v>
      </c>
      <c r="B27" s="3"/>
      <c r="C27" s="3"/>
      <c r="D27" s="3" t="s">
        <v>16</v>
      </c>
      <c r="E27" s="3"/>
    </row>
    <row r="28" spans="1:5" x14ac:dyDescent="0.2">
      <c r="A28" s="7">
        <v>27</v>
      </c>
      <c r="B28" s="3"/>
      <c r="C28" s="3"/>
      <c r="D28" s="3" t="s">
        <v>16</v>
      </c>
      <c r="E28" s="3"/>
    </row>
    <row r="29" spans="1:5" x14ac:dyDescent="0.2">
      <c r="A29" s="35" t="s">
        <v>182</v>
      </c>
      <c r="B29" s="28">
        <f>COUNTIF(B3:B28,"+")</f>
        <v>0</v>
      </c>
      <c r="C29" s="28">
        <f t="shared" ref="C29:D29" si="1">COUNTIF(C3:C28,"+")</f>
        <v>10</v>
      </c>
      <c r="D29" s="28">
        <f t="shared" si="1"/>
        <v>16</v>
      </c>
      <c r="E29" s="2">
        <f>COUNTIF(E4:E28,"**")</f>
        <v>6</v>
      </c>
    </row>
    <row r="30" spans="1:5" x14ac:dyDescent="0.2">
      <c r="A30" s="35" t="s">
        <v>189</v>
      </c>
      <c r="B30" s="37">
        <f>B29/(A28-1)</f>
        <v>0</v>
      </c>
      <c r="C30" s="37">
        <f>C29/(A28-1)</f>
        <v>0.38461538461538464</v>
      </c>
      <c r="D30" s="37">
        <f>D29/(A28-1)</f>
        <v>0.61538461538461542</v>
      </c>
      <c r="E30" s="37">
        <f>E29/(A28-1)</f>
        <v>0.23076923076923078</v>
      </c>
    </row>
  </sheetData>
  <mergeCells count="1">
    <mergeCell ref="B1:E1"/>
  </mergeCells>
  <pageMargins left="0.70866141732283472" right="0.70866141732283472" top="0.74803149606299213" bottom="0.74803149606299213" header="0.31496062992125984" footer="0.31496062992125984"/>
  <pageSetup paperSize="9" scale="57" orientation="portrait" r:id="rId1"/>
  <headerFooter>
    <oddFooter>&amp;A</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8"/>
  <sheetViews>
    <sheetView topLeftCell="B16" workbookViewId="0">
      <selection activeCell="F25" sqref="F25"/>
    </sheetView>
  </sheetViews>
  <sheetFormatPr defaultColWidth="8.85546875" defaultRowHeight="12.75" x14ac:dyDescent="0.2"/>
  <cols>
    <col min="1" max="1" width="29.28515625" style="75" customWidth="1"/>
    <col min="2" max="2" width="13.7109375" style="67" customWidth="1"/>
    <col min="3" max="3" width="14.28515625" style="67" customWidth="1"/>
    <col min="4" max="4" width="13.28515625" style="67" customWidth="1"/>
    <col min="5" max="5" width="16" style="67" customWidth="1"/>
    <col min="6" max="6" width="21.42578125" style="91" customWidth="1"/>
    <col min="7" max="16384" width="8.85546875" style="67"/>
  </cols>
  <sheetData>
    <row r="1" spans="1:6" ht="28.9" customHeight="1" x14ac:dyDescent="0.2">
      <c r="A1" s="66" t="s">
        <v>6</v>
      </c>
      <c r="B1" s="114" t="s">
        <v>117</v>
      </c>
      <c r="C1" s="114"/>
      <c r="D1" s="114"/>
      <c r="E1" s="114"/>
      <c r="F1" s="114"/>
    </row>
    <row r="2" spans="1:6" ht="25.5" x14ac:dyDescent="0.2">
      <c r="A2" s="81"/>
      <c r="B2" s="63" t="s">
        <v>118</v>
      </c>
      <c r="C2" s="63" t="s">
        <v>119</v>
      </c>
      <c r="D2" s="63" t="s">
        <v>120</v>
      </c>
      <c r="E2" s="63" t="s">
        <v>121</v>
      </c>
      <c r="F2" s="71" t="s">
        <v>5</v>
      </c>
    </row>
    <row r="3" spans="1:6" ht="13.9" x14ac:dyDescent="0.3">
      <c r="A3" s="70">
        <v>2</v>
      </c>
      <c r="B3" s="63" t="s">
        <v>16</v>
      </c>
      <c r="C3" s="63"/>
      <c r="D3" s="63"/>
      <c r="E3" s="63"/>
      <c r="F3" s="71"/>
    </row>
    <row r="4" spans="1:6" ht="13.9" x14ac:dyDescent="0.3">
      <c r="A4" s="70">
        <v>3</v>
      </c>
      <c r="B4" s="63"/>
      <c r="C4" s="63" t="s">
        <v>16</v>
      </c>
      <c r="D4" s="63"/>
      <c r="E4" s="63"/>
      <c r="F4" s="71"/>
    </row>
    <row r="5" spans="1:6" x14ac:dyDescent="0.2">
      <c r="A5" s="70">
        <v>5</v>
      </c>
      <c r="B5" s="63"/>
      <c r="C5" s="63"/>
      <c r="D5" s="63"/>
      <c r="E5" s="63"/>
      <c r="F5" s="71" t="s">
        <v>122</v>
      </c>
    </row>
    <row r="6" spans="1:6" ht="76.5" x14ac:dyDescent="0.2">
      <c r="A6" s="70">
        <v>6</v>
      </c>
      <c r="B6" s="63"/>
      <c r="C6" s="63"/>
      <c r="D6" s="63"/>
      <c r="E6" s="63"/>
      <c r="F6" s="71" t="s">
        <v>123</v>
      </c>
    </row>
    <row r="7" spans="1:6" ht="153" x14ac:dyDescent="0.2">
      <c r="A7" s="70">
        <v>7</v>
      </c>
      <c r="B7" s="63"/>
      <c r="C7" s="63"/>
      <c r="D7" s="63"/>
      <c r="E7" s="63"/>
      <c r="F7" s="71" t="s">
        <v>124</v>
      </c>
    </row>
    <row r="8" spans="1:6" ht="13.9" x14ac:dyDescent="0.3">
      <c r="A8" s="70">
        <v>9</v>
      </c>
      <c r="B8" s="63" t="s">
        <v>16</v>
      </c>
      <c r="C8" s="63"/>
      <c r="D8" s="63"/>
      <c r="E8" s="63"/>
      <c r="F8" s="71"/>
    </row>
    <row r="9" spans="1:6" ht="13.9" x14ac:dyDescent="0.3">
      <c r="A9" s="70">
        <v>10</v>
      </c>
      <c r="B9" s="63" t="s">
        <v>16</v>
      </c>
      <c r="C9" s="63"/>
      <c r="D9" s="63"/>
      <c r="E9" s="63"/>
      <c r="F9" s="71"/>
    </row>
    <row r="10" spans="1:6" ht="38.25" x14ac:dyDescent="0.2">
      <c r="A10" s="70">
        <v>11</v>
      </c>
      <c r="B10" s="63"/>
      <c r="C10" s="63"/>
      <c r="D10" s="63"/>
      <c r="E10" s="63"/>
      <c r="F10" s="71" t="s">
        <v>125</v>
      </c>
    </row>
    <row r="11" spans="1:6" ht="13.9" x14ac:dyDescent="0.3">
      <c r="A11" s="70">
        <v>14</v>
      </c>
      <c r="B11" s="63"/>
      <c r="C11" s="63" t="s">
        <v>16</v>
      </c>
      <c r="D11" s="63"/>
      <c r="E11" s="63"/>
      <c r="F11" s="71"/>
    </row>
    <row r="12" spans="1:6" x14ac:dyDescent="0.2">
      <c r="A12" s="70">
        <v>15</v>
      </c>
      <c r="B12" s="63"/>
      <c r="C12" s="63"/>
      <c r="D12" s="63"/>
      <c r="E12" s="63"/>
      <c r="F12" s="71" t="s">
        <v>126</v>
      </c>
    </row>
    <row r="13" spans="1:6" ht="38.25" x14ac:dyDescent="0.2">
      <c r="A13" s="70">
        <v>16</v>
      </c>
      <c r="B13" s="63"/>
      <c r="C13" s="63"/>
      <c r="D13" s="63"/>
      <c r="E13" s="63"/>
      <c r="F13" s="71" t="s">
        <v>127</v>
      </c>
    </row>
    <row r="14" spans="1:6" ht="25.5" x14ac:dyDescent="0.2">
      <c r="A14" s="70">
        <v>17</v>
      </c>
      <c r="B14" s="63"/>
      <c r="C14" s="63"/>
      <c r="D14" s="63"/>
      <c r="E14" s="63"/>
      <c r="F14" s="71" t="s">
        <v>128</v>
      </c>
    </row>
    <row r="15" spans="1:6" ht="13.9" x14ac:dyDescent="0.3">
      <c r="A15" s="70">
        <v>18</v>
      </c>
      <c r="B15" s="63" t="s">
        <v>16</v>
      </c>
      <c r="C15" s="63"/>
      <c r="D15" s="63"/>
      <c r="E15" s="63"/>
      <c r="F15" s="71"/>
    </row>
    <row r="16" spans="1:6" ht="13.9" x14ac:dyDescent="0.3">
      <c r="A16" s="70">
        <v>19</v>
      </c>
      <c r="B16" s="63"/>
      <c r="C16" s="63"/>
      <c r="D16" s="63"/>
      <c r="E16" s="63" t="s">
        <v>16</v>
      </c>
      <c r="F16" s="71"/>
    </row>
    <row r="17" spans="1:6" ht="13.9" x14ac:dyDescent="0.3">
      <c r="A17" s="70">
        <v>20</v>
      </c>
      <c r="B17" s="63"/>
      <c r="C17" s="63" t="s">
        <v>16</v>
      </c>
      <c r="D17" s="63"/>
      <c r="E17" s="63"/>
      <c r="F17" s="71"/>
    </row>
    <row r="18" spans="1:6" ht="13.9" x14ac:dyDescent="0.3">
      <c r="A18" s="70">
        <v>21</v>
      </c>
      <c r="B18" s="63"/>
      <c r="C18" s="63"/>
      <c r="D18" s="63"/>
      <c r="E18" s="63" t="s">
        <v>16</v>
      </c>
      <c r="F18" s="71"/>
    </row>
    <row r="19" spans="1:6" ht="51" x14ac:dyDescent="0.2">
      <c r="A19" s="70">
        <v>22</v>
      </c>
      <c r="B19" s="63"/>
      <c r="C19" s="63"/>
      <c r="D19" s="63"/>
      <c r="E19" s="63"/>
      <c r="F19" s="71" t="s">
        <v>129</v>
      </c>
    </row>
    <row r="20" spans="1:6" ht="13.9" x14ac:dyDescent="0.3">
      <c r="A20" s="70">
        <v>23</v>
      </c>
      <c r="B20" s="63"/>
      <c r="C20" s="63"/>
      <c r="D20" s="63"/>
      <c r="E20" s="63" t="s">
        <v>16</v>
      </c>
      <c r="F20" s="71"/>
    </row>
    <row r="21" spans="1:6" ht="13.9" x14ac:dyDescent="0.3">
      <c r="A21" s="70">
        <v>24</v>
      </c>
      <c r="B21" s="63" t="s">
        <v>16</v>
      </c>
      <c r="C21" s="63"/>
      <c r="D21" s="63"/>
      <c r="E21" s="63"/>
      <c r="F21" s="71"/>
    </row>
    <row r="22" spans="1:6" ht="13.9" x14ac:dyDescent="0.3">
      <c r="A22" s="70">
        <v>26</v>
      </c>
      <c r="B22" s="63" t="s">
        <v>16</v>
      </c>
      <c r="C22" s="63"/>
      <c r="D22" s="63"/>
      <c r="E22" s="63"/>
      <c r="F22" s="71"/>
    </row>
    <row r="23" spans="1:6" ht="13.9" x14ac:dyDescent="0.3">
      <c r="A23" s="70">
        <v>27</v>
      </c>
      <c r="B23" s="63" t="s">
        <v>16</v>
      </c>
      <c r="C23" s="63"/>
      <c r="D23" s="63"/>
      <c r="E23" s="63"/>
      <c r="F23" s="71"/>
    </row>
    <row r="24" spans="1:6" x14ac:dyDescent="0.2">
      <c r="A24" s="87" t="s">
        <v>182</v>
      </c>
      <c r="B24" s="64">
        <f>COUNTIF(B3:B23,"+")+2</f>
        <v>9</v>
      </c>
      <c r="C24" s="64">
        <f>COUNTIF(C3:C23,"+")</f>
        <v>3</v>
      </c>
      <c r="D24" s="64">
        <f>COUNTIF(D3:D23,"+")</f>
        <v>0</v>
      </c>
      <c r="E24" s="72">
        <f>COUNTIF(E3:E23,"**")</f>
        <v>3</v>
      </c>
      <c r="F24" s="72">
        <f>COUNTIF(F3:F23,"**")-2</f>
        <v>6</v>
      </c>
    </row>
    <row r="25" spans="1:6" x14ac:dyDescent="0.2">
      <c r="A25" s="87" t="s">
        <v>189</v>
      </c>
      <c r="B25" s="65">
        <f>B24/(A23-6)</f>
        <v>0.42857142857142855</v>
      </c>
      <c r="C25" s="65">
        <f>C24/(A23-6)</f>
        <v>0.14285714285714285</v>
      </c>
      <c r="D25" s="65">
        <f>D24/(A23-6)</f>
        <v>0</v>
      </c>
      <c r="E25" s="65">
        <f>E24/(A23-6)</f>
        <v>0.14285714285714285</v>
      </c>
      <c r="F25" s="65">
        <f>F24/(A23-6)</f>
        <v>0.2857142857142857</v>
      </c>
    </row>
    <row r="26" spans="1:6" x14ac:dyDescent="0.2">
      <c r="A26" s="88" t="s">
        <v>214</v>
      </c>
      <c r="B26" s="89">
        <f>(7*500+2*300)/9</f>
        <v>455.55555555555554</v>
      </c>
      <c r="C26" s="90">
        <v>1250</v>
      </c>
      <c r="D26" s="90">
        <v>0</v>
      </c>
      <c r="E26" s="90">
        <v>5000</v>
      </c>
    </row>
    <row r="27" spans="1:6" x14ac:dyDescent="0.2">
      <c r="A27" s="87" t="s">
        <v>215</v>
      </c>
      <c r="B27" s="92">
        <f>B24*B26</f>
        <v>4100</v>
      </c>
      <c r="C27" s="92">
        <f t="shared" ref="C27:E27" si="0">C24*C26</f>
        <v>3750</v>
      </c>
      <c r="D27" s="92">
        <f t="shared" si="0"/>
        <v>0</v>
      </c>
      <c r="E27" s="92">
        <f t="shared" si="0"/>
        <v>15000</v>
      </c>
    </row>
    <row r="28" spans="1:6" x14ac:dyDescent="0.2">
      <c r="A28" s="87" t="s">
        <v>216</v>
      </c>
      <c r="B28" s="92">
        <f>SUMPRODUCT(B24:E24,B26:E26)/SUM(B24:E24)</f>
        <v>1523.3333333333333</v>
      </c>
      <c r="C28" s="93"/>
      <c r="D28" s="93"/>
      <c r="E28" s="93"/>
    </row>
  </sheetData>
  <mergeCells count="1">
    <mergeCell ref="B1:F1"/>
  </mergeCells>
  <pageMargins left="0.70866141732283472" right="0.70866141732283472" top="0.74803149606299213" bottom="0.74803149606299213" header="0.31496062992125984" footer="0.31496062992125984"/>
  <pageSetup paperSize="9" scale="74" orientation="portrait" r:id="rId1"/>
  <headerFooter>
    <oddFooter>&amp;A</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2"/>
  <sheetViews>
    <sheetView topLeftCell="A25" workbookViewId="0">
      <selection activeCell="F40" sqref="F40"/>
    </sheetView>
  </sheetViews>
  <sheetFormatPr defaultColWidth="16.85546875" defaultRowHeight="12.75" x14ac:dyDescent="0.2"/>
  <cols>
    <col min="1" max="1" width="17" style="5" bestFit="1" customWidth="1"/>
    <col min="2" max="2" width="11" style="1" customWidth="1"/>
    <col min="3" max="3" width="12.140625" style="1" customWidth="1"/>
    <col min="4" max="4" width="11.5703125" style="1" customWidth="1"/>
    <col min="5" max="5" width="12.7109375" style="1" customWidth="1"/>
    <col min="6" max="6" width="35.28515625" style="1" customWidth="1"/>
    <col min="7" max="16384" width="16.85546875" style="1"/>
  </cols>
  <sheetData>
    <row r="1" spans="1:6" ht="20.45" customHeight="1" x14ac:dyDescent="0.2">
      <c r="A1" s="17"/>
      <c r="B1" s="118" t="s">
        <v>130</v>
      </c>
      <c r="C1" s="119"/>
      <c r="D1" s="119"/>
      <c r="E1" s="119"/>
      <c r="F1" s="120"/>
    </row>
    <row r="2" spans="1:6" ht="38.25" x14ac:dyDescent="0.2">
      <c r="A2" s="29" t="s">
        <v>6</v>
      </c>
      <c r="B2" s="32" t="s">
        <v>131</v>
      </c>
      <c r="C2" s="32" t="s">
        <v>132</v>
      </c>
      <c r="D2" s="32" t="s">
        <v>133</v>
      </c>
      <c r="E2" s="32" t="s">
        <v>134</v>
      </c>
      <c r="F2" s="32" t="s">
        <v>5</v>
      </c>
    </row>
    <row r="3" spans="1:6" ht="13.9" x14ac:dyDescent="0.3">
      <c r="A3" s="7">
        <v>1</v>
      </c>
      <c r="B3" s="32"/>
      <c r="C3" s="32"/>
      <c r="D3" s="32"/>
      <c r="E3" s="32" t="s">
        <v>16</v>
      </c>
      <c r="F3" s="32"/>
    </row>
    <row r="4" spans="1:6" ht="13.9" x14ac:dyDescent="0.3">
      <c r="A4" s="7">
        <f>A3+1</f>
        <v>2</v>
      </c>
      <c r="B4" s="32"/>
      <c r="C4" s="32"/>
      <c r="D4" s="32" t="s">
        <v>16</v>
      </c>
      <c r="E4" s="32"/>
      <c r="F4" s="32"/>
    </row>
    <row r="5" spans="1:6" ht="13.9" x14ac:dyDescent="0.3">
      <c r="A5" s="7">
        <f t="shared" ref="A5:A10" si="0">A4+1</f>
        <v>3</v>
      </c>
      <c r="B5" s="32" t="s">
        <v>16</v>
      </c>
      <c r="C5" s="32" t="s">
        <v>16</v>
      </c>
      <c r="D5" s="32"/>
      <c r="E5" s="32"/>
      <c r="F5" s="32"/>
    </row>
    <row r="6" spans="1:6" ht="13.9" x14ac:dyDescent="0.3">
      <c r="A6" s="7">
        <f t="shared" si="0"/>
        <v>4</v>
      </c>
      <c r="B6" s="32"/>
      <c r="C6" s="32" t="s">
        <v>16</v>
      </c>
      <c r="D6" s="32"/>
      <c r="E6" s="32"/>
      <c r="F6" s="32"/>
    </row>
    <row r="7" spans="1:6" ht="13.9" x14ac:dyDescent="0.3">
      <c r="A7" s="7">
        <f t="shared" si="0"/>
        <v>5</v>
      </c>
      <c r="B7" s="32"/>
      <c r="C7" s="32" t="s">
        <v>16</v>
      </c>
      <c r="D7" s="32"/>
      <c r="E7" s="32"/>
      <c r="F7" s="32"/>
    </row>
    <row r="8" spans="1:6" ht="165.75" x14ac:dyDescent="0.2">
      <c r="A8" s="7">
        <f t="shared" si="0"/>
        <v>6</v>
      </c>
      <c r="B8" s="32"/>
      <c r="C8" s="32"/>
      <c r="D8" s="32"/>
      <c r="E8" s="32"/>
      <c r="F8" s="26" t="s">
        <v>135</v>
      </c>
    </row>
    <row r="9" spans="1:6" ht="13.9" x14ac:dyDescent="0.3">
      <c r="A9" s="7">
        <f t="shared" si="0"/>
        <v>7</v>
      </c>
      <c r="B9" s="32"/>
      <c r="C9" s="32" t="s">
        <v>16</v>
      </c>
      <c r="D9" s="32"/>
      <c r="E9" s="32"/>
      <c r="F9" s="32"/>
    </row>
    <row r="10" spans="1:6" ht="13.9" x14ac:dyDescent="0.3">
      <c r="A10" s="7">
        <f t="shared" si="0"/>
        <v>8</v>
      </c>
      <c r="B10" s="32"/>
      <c r="C10" s="32"/>
      <c r="D10" s="32" t="s">
        <v>16</v>
      </c>
      <c r="E10" s="32"/>
      <c r="F10" s="32"/>
    </row>
    <row r="11" spans="1:6" ht="13.9" x14ac:dyDescent="0.3">
      <c r="A11" s="7">
        <f>A10+1</f>
        <v>9</v>
      </c>
      <c r="B11" s="32" t="s">
        <v>16</v>
      </c>
      <c r="C11" s="32"/>
      <c r="D11" s="32"/>
      <c r="E11" s="32"/>
      <c r="F11" s="32"/>
    </row>
    <row r="12" spans="1:6" ht="13.9" x14ac:dyDescent="0.3">
      <c r="A12" s="7">
        <f t="shared" ref="A12:A29" si="1">A11+1</f>
        <v>10</v>
      </c>
      <c r="B12" s="32"/>
      <c r="C12" s="32" t="s">
        <v>16</v>
      </c>
      <c r="D12" s="32"/>
      <c r="E12" s="32"/>
      <c r="F12" s="32"/>
    </row>
    <row r="13" spans="1:6" ht="13.9" x14ac:dyDescent="0.3">
      <c r="A13" s="7">
        <f t="shared" si="1"/>
        <v>11</v>
      </c>
      <c r="B13" s="32"/>
      <c r="C13" s="32" t="s">
        <v>16</v>
      </c>
      <c r="D13" s="32"/>
      <c r="E13" s="32"/>
      <c r="F13" s="32"/>
    </row>
    <row r="14" spans="1:6" ht="13.9" x14ac:dyDescent="0.3">
      <c r="A14" s="7">
        <f t="shared" si="1"/>
        <v>12</v>
      </c>
      <c r="B14" s="32" t="s">
        <v>16</v>
      </c>
      <c r="C14" s="32"/>
      <c r="D14" s="32"/>
      <c r="E14" s="32"/>
      <c r="F14" s="32"/>
    </row>
    <row r="15" spans="1:6" ht="13.9" x14ac:dyDescent="0.3">
      <c r="A15" s="7">
        <f t="shared" si="1"/>
        <v>13</v>
      </c>
      <c r="B15" s="32"/>
      <c r="C15" s="32" t="s">
        <v>16</v>
      </c>
      <c r="D15" s="32"/>
      <c r="E15" s="32"/>
      <c r="F15" s="32"/>
    </row>
    <row r="16" spans="1:6" ht="63.75" x14ac:dyDescent="0.2">
      <c r="A16" s="7">
        <f t="shared" si="1"/>
        <v>14</v>
      </c>
      <c r="B16" s="32"/>
      <c r="C16" s="32" t="s">
        <v>16</v>
      </c>
      <c r="D16" s="32"/>
      <c r="E16" s="32"/>
      <c r="F16" s="26" t="s">
        <v>136</v>
      </c>
    </row>
    <row r="17" spans="1:6" ht="13.9" x14ac:dyDescent="0.3">
      <c r="A17" s="7">
        <f t="shared" si="1"/>
        <v>15</v>
      </c>
      <c r="B17" s="32"/>
      <c r="C17" s="32" t="s">
        <v>16</v>
      </c>
      <c r="D17" s="32"/>
      <c r="E17" s="32"/>
      <c r="F17" s="32"/>
    </row>
    <row r="18" spans="1:6" ht="13.9" x14ac:dyDescent="0.3">
      <c r="A18" s="7">
        <f t="shared" si="1"/>
        <v>16</v>
      </c>
      <c r="B18" s="32"/>
      <c r="C18" s="32"/>
      <c r="D18" s="32" t="s">
        <v>16</v>
      </c>
      <c r="E18" s="32"/>
      <c r="F18" s="32"/>
    </row>
    <row r="19" spans="1:6" ht="13.9" x14ac:dyDescent="0.3">
      <c r="A19" s="7">
        <f t="shared" si="1"/>
        <v>17</v>
      </c>
      <c r="B19" s="32" t="s">
        <v>16</v>
      </c>
      <c r="C19" s="32"/>
      <c r="D19" s="32"/>
      <c r="E19" s="32"/>
      <c r="F19" s="32"/>
    </row>
    <row r="20" spans="1:6" ht="13.9" x14ac:dyDescent="0.3">
      <c r="A20" s="7">
        <f t="shared" si="1"/>
        <v>18</v>
      </c>
      <c r="B20" s="32"/>
      <c r="C20" s="32" t="s">
        <v>16</v>
      </c>
      <c r="D20" s="32"/>
      <c r="E20" s="32"/>
      <c r="F20" s="32"/>
    </row>
    <row r="21" spans="1:6" ht="13.9" x14ac:dyDescent="0.3">
      <c r="A21" s="7">
        <f t="shared" si="1"/>
        <v>19</v>
      </c>
      <c r="B21" s="32"/>
      <c r="C21" s="32" t="s">
        <v>16</v>
      </c>
      <c r="D21" s="32"/>
      <c r="E21" s="32"/>
      <c r="F21" s="32"/>
    </row>
    <row r="22" spans="1:6" ht="13.9" x14ac:dyDescent="0.3">
      <c r="A22" s="7">
        <f t="shared" si="1"/>
        <v>20</v>
      </c>
      <c r="B22" s="32"/>
      <c r="C22" s="32" t="s">
        <v>16</v>
      </c>
      <c r="D22" s="32"/>
      <c r="E22" s="32"/>
      <c r="F22" s="32"/>
    </row>
    <row r="23" spans="1:6" x14ac:dyDescent="0.2">
      <c r="A23" s="7">
        <f t="shared" si="1"/>
        <v>21</v>
      </c>
      <c r="B23" s="32"/>
      <c r="C23" s="32"/>
      <c r="D23" s="32"/>
      <c r="E23" s="32"/>
      <c r="F23" s="26" t="s">
        <v>137</v>
      </c>
    </row>
    <row r="24" spans="1:6" ht="13.9" x14ac:dyDescent="0.3">
      <c r="A24" s="7">
        <f t="shared" si="1"/>
        <v>22</v>
      </c>
      <c r="B24" s="32"/>
      <c r="C24" s="32" t="s">
        <v>16</v>
      </c>
      <c r="D24" s="32"/>
      <c r="E24" s="32"/>
      <c r="F24" s="32"/>
    </row>
    <row r="25" spans="1:6" ht="13.9" x14ac:dyDescent="0.3">
      <c r="A25" s="7">
        <f t="shared" si="1"/>
        <v>23</v>
      </c>
      <c r="B25" s="32" t="s">
        <v>16</v>
      </c>
      <c r="C25" s="32"/>
      <c r="D25" s="32"/>
      <c r="E25" s="32"/>
      <c r="F25" s="32"/>
    </row>
    <row r="26" spans="1:6" ht="13.9" x14ac:dyDescent="0.3">
      <c r="A26" s="7">
        <f t="shared" si="1"/>
        <v>24</v>
      </c>
      <c r="B26" s="32"/>
      <c r="C26" s="32" t="s">
        <v>16</v>
      </c>
      <c r="D26" s="32"/>
      <c r="E26" s="32"/>
      <c r="F26" s="32"/>
    </row>
    <row r="27" spans="1:6" ht="13.9" x14ac:dyDescent="0.3">
      <c r="A27" s="7">
        <f t="shared" si="1"/>
        <v>25</v>
      </c>
      <c r="B27" s="32"/>
      <c r="C27" s="32"/>
      <c r="D27" s="32"/>
      <c r="E27" s="32"/>
      <c r="F27" s="32"/>
    </row>
    <row r="28" spans="1:6" ht="13.9" x14ac:dyDescent="0.3">
      <c r="A28" s="7">
        <f t="shared" si="1"/>
        <v>26</v>
      </c>
      <c r="B28" s="32"/>
      <c r="C28" s="32" t="s">
        <v>16</v>
      </c>
      <c r="D28" s="32"/>
      <c r="E28" s="32"/>
      <c r="F28" s="32"/>
    </row>
    <row r="29" spans="1:6" ht="13.9" x14ac:dyDescent="0.3">
      <c r="A29" s="7">
        <f t="shared" si="1"/>
        <v>27</v>
      </c>
      <c r="B29" s="32"/>
      <c r="C29" s="32" t="s">
        <v>16</v>
      </c>
      <c r="D29" s="32"/>
      <c r="E29" s="32"/>
      <c r="F29" s="32"/>
    </row>
    <row r="30" spans="1:6" s="67" customFormat="1" x14ac:dyDescent="0.2">
      <c r="A30" s="94" t="s">
        <v>182</v>
      </c>
      <c r="B30" s="64">
        <f>COUNTIF(B3:B29,"+")</f>
        <v>5</v>
      </c>
      <c r="C30" s="64">
        <f>COUNTIF(C3:C29,"+")+1</f>
        <v>17</v>
      </c>
      <c r="D30" s="64">
        <f t="shared" ref="D30" si="2">COUNTIF(D3:D29,"+")</f>
        <v>3</v>
      </c>
      <c r="E30" s="72">
        <f>COUNTIF(E4:E29,"+")</f>
        <v>0</v>
      </c>
      <c r="F30" s="72">
        <f>COUNTIF(F4:F29,"**")-1</f>
        <v>2</v>
      </c>
    </row>
    <row r="31" spans="1:6" x14ac:dyDescent="0.2">
      <c r="A31" s="35" t="s">
        <v>189</v>
      </c>
      <c r="B31" s="37">
        <f>B30/A29</f>
        <v>0.18518518518518517</v>
      </c>
      <c r="C31" s="37">
        <f>C30/A29</f>
        <v>0.62962962962962965</v>
      </c>
      <c r="D31" s="37">
        <f>D30/A29</f>
        <v>0.1111111111111111</v>
      </c>
      <c r="E31" s="37">
        <f>E30/A29</f>
        <v>0</v>
      </c>
      <c r="F31" s="37">
        <f>F30/A29</f>
        <v>7.407407407407407E-2</v>
      </c>
    </row>
    <row r="32" spans="1:6" x14ac:dyDescent="0.2">
      <c r="A32" s="8" t="s">
        <v>132</v>
      </c>
      <c r="B32" s="37">
        <f>B31+C31</f>
        <v>0.81481481481481488</v>
      </c>
    </row>
  </sheetData>
  <mergeCells count="1">
    <mergeCell ref="B1:F1"/>
  </mergeCells>
  <pageMargins left="0.70866141732283472" right="0.70866141732283472" top="0.74803149606299213" bottom="0.74803149606299213" header="0.31496062992125984" footer="0.31496062992125984"/>
  <pageSetup paperSize="9" scale="74" orientation="portrait" r:id="rId1"/>
  <headerFooter>
    <oddFooter>&amp;A</oddFooter>
  </headerFooter>
  <ignoredErrors>
    <ignoredError sqref="C30" formula="1"/>
  </ignoredError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33"/>
  <sheetViews>
    <sheetView topLeftCell="A25" workbookViewId="0">
      <selection activeCell="B35" sqref="B35"/>
    </sheetView>
  </sheetViews>
  <sheetFormatPr defaultColWidth="16.28515625" defaultRowHeight="12.75" x14ac:dyDescent="0.2"/>
  <cols>
    <col min="1" max="1" width="17" style="80" bestFit="1" customWidth="1"/>
    <col min="2" max="5" width="16.28515625" style="67"/>
    <col min="6" max="6" width="17.7109375" style="67" customWidth="1"/>
    <col min="7" max="7" width="20.42578125" style="67" bestFit="1" customWidth="1"/>
    <col min="8" max="16384" width="16.28515625" style="67"/>
  </cols>
  <sheetData>
    <row r="1" spans="1:6" ht="30.6" customHeight="1" x14ac:dyDescent="0.2">
      <c r="A1" s="95"/>
      <c r="B1" s="114" t="s">
        <v>138</v>
      </c>
      <c r="C1" s="114"/>
      <c r="D1" s="114"/>
      <c r="E1" s="114"/>
      <c r="F1" s="114"/>
    </row>
    <row r="2" spans="1:6" ht="89.25" x14ac:dyDescent="0.2">
      <c r="A2" s="96" t="s">
        <v>6</v>
      </c>
      <c r="B2" s="63" t="s">
        <v>139</v>
      </c>
      <c r="C2" s="63" t="s">
        <v>140</v>
      </c>
      <c r="D2" s="63" t="s">
        <v>141</v>
      </c>
      <c r="E2" s="63" t="s">
        <v>142</v>
      </c>
      <c r="F2" s="63" t="s">
        <v>13</v>
      </c>
    </row>
    <row r="3" spans="1:6" ht="13.9" x14ac:dyDescent="0.3">
      <c r="A3" s="70">
        <v>1</v>
      </c>
      <c r="B3" s="63"/>
      <c r="C3" s="63"/>
      <c r="D3" s="63"/>
      <c r="E3" s="63" t="s">
        <v>16</v>
      </c>
      <c r="F3" s="63"/>
    </row>
    <row r="4" spans="1:6" ht="13.9" x14ac:dyDescent="0.3">
      <c r="A4" s="70">
        <f>A3+1</f>
        <v>2</v>
      </c>
      <c r="B4" s="63" t="s">
        <v>16</v>
      </c>
      <c r="C4" s="63"/>
      <c r="D4" s="63" t="s">
        <v>16</v>
      </c>
      <c r="E4" s="63"/>
      <c r="F4" s="63"/>
    </row>
    <row r="5" spans="1:6" ht="13.9" x14ac:dyDescent="0.3">
      <c r="A5" s="70">
        <f t="shared" ref="A5:A8" si="0">A4+1</f>
        <v>3</v>
      </c>
      <c r="B5" s="63" t="s">
        <v>16</v>
      </c>
      <c r="C5" s="63"/>
      <c r="D5" s="63"/>
      <c r="E5" s="63"/>
      <c r="F5" s="63"/>
    </row>
    <row r="6" spans="1:6" ht="13.9" x14ac:dyDescent="0.3">
      <c r="A6" s="70">
        <f t="shared" si="0"/>
        <v>4</v>
      </c>
      <c r="B6" s="63"/>
      <c r="C6" s="63"/>
      <c r="D6" s="63" t="s">
        <v>16</v>
      </c>
      <c r="E6" s="63"/>
      <c r="F6" s="63"/>
    </row>
    <row r="7" spans="1:6" ht="13.9" x14ac:dyDescent="0.3">
      <c r="A7" s="70">
        <f t="shared" si="0"/>
        <v>5</v>
      </c>
      <c r="B7" s="63" t="s">
        <v>16</v>
      </c>
      <c r="C7" s="63"/>
      <c r="D7" s="63"/>
      <c r="E7" s="63"/>
      <c r="F7" s="63"/>
    </row>
    <row r="8" spans="1:6" ht="13.9" x14ac:dyDescent="0.3">
      <c r="A8" s="70">
        <f t="shared" si="0"/>
        <v>6</v>
      </c>
      <c r="B8" s="63"/>
      <c r="C8" s="63"/>
      <c r="D8" s="63"/>
      <c r="E8" s="63" t="s">
        <v>16</v>
      </c>
      <c r="F8" s="63"/>
    </row>
    <row r="9" spans="1:6" x14ac:dyDescent="0.2">
      <c r="A9" s="70">
        <v>7</v>
      </c>
      <c r="B9" s="63"/>
      <c r="C9" s="63"/>
      <c r="D9" s="63"/>
      <c r="E9" s="63"/>
      <c r="F9" s="71" t="s">
        <v>239</v>
      </c>
    </row>
    <row r="10" spans="1:6" ht="13.9" x14ac:dyDescent="0.3">
      <c r="A10" s="70">
        <v>8</v>
      </c>
      <c r="B10" s="63"/>
      <c r="C10" s="63" t="s">
        <v>16</v>
      </c>
      <c r="D10" s="63"/>
      <c r="E10" s="63"/>
      <c r="F10" s="63"/>
    </row>
    <row r="11" spans="1:6" ht="13.9" x14ac:dyDescent="0.3">
      <c r="A11" s="70">
        <v>9</v>
      </c>
      <c r="B11" s="63"/>
      <c r="C11" s="63" t="s">
        <v>16</v>
      </c>
      <c r="D11" s="63"/>
      <c r="E11" s="63"/>
      <c r="F11" s="63"/>
    </row>
    <row r="12" spans="1:6" ht="63.75" x14ac:dyDescent="0.2">
      <c r="A12" s="70">
        <v>10</v>
      </c>
      <c r="B12" s="63"/>
      <c r="C12" s="63"/>
      <c r="D12" s="63"/>
      <c r="E12" s="63"/>
      <c r="F12" s="71" t="s">
        <v>230</v>
      </c>
    </row>
    <row r="13" spans="1:6" ht="13.9" x14ac:dyDescent="0.3">
      <c r="A13" s="70">
        <v>11</v>
      </c>
      <c r="B13" s="63"/>
      <c r="C13" s="63"/>
      <c r="D13" s="63" t="s">
        <v>16</v>
      </c>
      <c r="E13" s="63"/>
      <c r="F13" s="63"/>
    </row>
    <row r="14" spans="1:6" ht="13.9" x14ac:dyDescent="0.3">
      <c r="A14" s="70">
        <v>12</v>
      </c>
      <c r="B14" s="63"/>
      <c r="C14" s="63"/>
      <c r="D14" s="63"/>
      <c r="E14" s="63" t="s">
        <v>16</v>
      </c>
      <c r="F14" s="63"/>
    </row>
    <row r="15" spans="1:6" x14ac:dyDescent="0.2">
      <c r="A15" s="70">
        <v>13</v>
      </c>
      <c r="B15" s="63"/>
      <c r="C15" s="63"/>
      <c r="D15" s="63"/>
      <c r="E15" s="63"/>
      <c r="F15" s="71" t="s">
        <v>143</v>
      </c>
    </row>
    <row r="16" spans="1:6" ht="13.9" x14ac:dyDescent="0.3">
      <c r="A16" s="70">
        <v>14</v>
      </c>
      <c r="B16" s="63" t="s">
        <v>16</v>
      </c>
      <c r="C16" s="63"/>
      <c r="D16" s="63" t="s">
        <v>16</v>
      </c>
      <c r="E16" s="63"/>
      <c r="F16" s="63"/>
    </row>
    <row r="17" spans="1:7" ht="13.9" x14ac:dyDescent="0.3">
      <c r="A17" s="70">
        <v>15</v>
      </c>
      <c r="B17" s="63"/>
      <c r="C17" s="63" t="s">
        <v>16</v>
      </c>
      <c r="D17" s="63"/>
      <c r="E17" s="63"/>
      <c r="F17" s="63"/>
    </row>
    <row r="18" spans="1:7" ht="13.9" x14ac:dyDescent="0.3">
      <c r="A18" s="70">
        <v>16</v>
      </c>
      <c r="B18" s="63"/>
      <c r="C18" s="63"/>
      <c r="D18" s="63"/>
      <c r="E18" s="63" t="s">
        <v>16</v>
      </c>
      <c r="F18" s="63"/>
    </row>
    <row r="19" spans="1:7" ht="13.9" x14ac:dyDescent="0.3">
      <c r="A19" s="70">
        <v>17</v>
      </c>
      <c r="B19" s="63" t="s">
        <v>16</v>
      </c>
      <c r="C19" s="63"/>
      <c r="D19" s="63"/>
      <c r="E19" s="63"/>
      <c r="F19" s="63"/>
    </row>
    <row r="20" spans="1:7" ht="13.9" x14ac:dyDescent="0.3">
      <c r="A20" s="70">
        <v>18</v>
      </c>
      <c r="B20" s="63"/>
      <c r="C20" s="63"/>
      <c r="D20" s="63" t="s">
        <v>16</v>
      </c>
      <c r="E20" s="63"/>
      <c r="F20" s="63"/>
    </row>
    <row r="21" spans="1:7" ht="63.75" x14ac:dyDescent="0.2">
      <c r="A21" s="70">
        <v>19</v>
      </c>
      <c r="B21" s="63"/>
      <c r="C21" s="63"/>
      <c r="D21" s="63"/>
      <c r="E21" s="63"/>
      <c r="F21" s="71" t="s">
        <v>144</v>
      </c>
    </row>
    <row r="22" spans="1:7" ht="51" x14ac:dyDescent="0.2">
      <c r="A22" s="70">
        <v>20</v>
      </c>
      <c r="B22" s="63"/>
      <c r="C22" s="63"/>
      <c r="D22" s="63"/>
      <c r="E22" s="63"/>
      <c r="F22" s="71" t="s">
        <v>145</v>
      </c>
    </row>
    <row r="23" spans="1:7" ht="13.9" x14ac:dyDescent="0.3">
      <c r="A23" s="70">
        <v>21</v>
      </c>
      <c r="B23" s="63"/>
      <c r="C23" s="63"/>
      <c r="D23" s="63" t="s">
        <v>16</v>
      </c>
      <c r="E23" s="63"/>
      <c r="F23" s="63"/>
    </row>
    <row r="24" spans="1:7" ht="13.9" x14ac:dyDescent="0.3">
      <c r="A24" s="70">
        <v>22</v>
      </c>
      <c r="B24" s="63" t="s">
        <v>16</v>
      </c>
      <c r="C24" s="63"/>
      <c r="D24" s="63"/>
      <c r="E24" s="63"/>
      <c r="F24" s="63"/>
    </row>
    <row r="25" spans="1:7" ht="13.9" x14ac:dyDescent="0.3">
      <c r="A25" s="70">
        <v>23</v>
      </c>
      <c r="B25" s="63" t="s">
        <v>16</v>
      </c>
      <c r="C25" s="63" t="s">
        <v>16</v>
      </c>
      <c r="D25" s="63"/>
      <c r="E25" s="63"/>
      <c r="F25" s="63"/>
    </row>
    <row r="26" spans="1:7" ht="13.9" x14ac:dyDescent="0.3">
      <c r="A26" s="70">
        <v>24</v>
      </c>
      <c r="B26" s="63" t="s">
        <v>16</v>
      </c>
      <c r="C26" s="63"/>
      <c r="D26" s="63"/>
      <c r="E26" s="63"/>
      <c r="F26" s="63"/>
    </row>
    <row r="27" spans="1:7" ht="13.9" x14ac:dyDescent="0.3">
      <c r="A27" s="70">
        <v>25</v>
      </c>
      <c r="B27" s="63"/>
      <c r="C27" s="63"/>
      <c r="D27" s="63" t="s">
        <v>16</v>
      </c>
      <c r="E27" s="63"/>
      <c r="F27" s="63"/>
    </row>
    <row r="28" spans="1:7" ht="13.9" x14ac:dyDescent="0.3">
      <c r="A28" s="70">
        <v>26</v>
      </c>
      <c r="B28" s="63" t="s">
        <v>16</v>
      </c>
      <c r="C28" s="63"/>
      <c r="D28" s="63"/>
      <c r="E28" s="63"/>
      <c r="F28" s="63"/>
    </row>
    <row r="29" spans="1:7" ht="13.9" x14ac:dyDescent="0.3">
      <c r="A29" s="70">
        <v>27</v>
      </c>
      <c r="B29" s="63"/>
      <c r="C29" s="63"/>
      <c r="D29" s="63" t="s">
        <v>16</v>
      </c>
      <c r="E29" s="63"/>
      <c r="F29" s="63"/>
    </row>
    <row r="30" spans="1:7" x14ac:dyDescent="0.2">
      <c r="A30" s="87" t="s">
        <v>182</v>
      </c>
      <c r="B30" s="64">
        <f>COUNTIF(B3:B29,"+")</f>
        <v>9</v>
      </c>
      <c r="C30" s="64">
        <f>COUNTIF(C3:C29,"+")</f>
        <v>4</v>
      </c>
      <c r="D30" s="64">
        <f t="shared" ref="D30" si="1">COUNTIF(D3:D29,"+")</f>
        <v>8</v>
      </c>
      <c r="E30" s="72">
        <f>COUNTIF(E4:E29,"+")</f>
        <v>3</v>
      </c>
      <c r="F30" s="72">
        <f>COUNTIF(F4:F29,"**")-1</f>
        <v>4</v>
      </c>
      <c r="G30" s="67" t="s">
        <v>199</v>
      </c>
    </row>
    <row r="31" spans="1:7" x14ac:dyDescent="0.2">
      <c r="A31" s="87" t="s">
        <v>189</v>
      </c>
      <c r="B31" s="65">
        <f>B30/A29</f>
        <v>0.33333333333333331</v>
      </c>
      <c r="C31" s="65">
        <f>C30/A29</f>
        <v>0.14814814814814814</v>
      </c>
      <c r="D31" s="65">
        <f>D30/A29</f>
        <v>0.29629629629629628</v>
      </c>
      <c r="E31" s="65">
        <f>E30/A29</f>
        <v>0.1111111111111111</v>
      </c>
      <c r="F31" s="65">
        <f>F30/A29</f>
        <v>0.14814814814814814</v>
      </c>
    </row>
    <row r="33" spans="1:6" ht="13.9" x14ac:dyDescent="0.3">
      <c r="A33" s="124"/>
      <c r="B33" s="124"/>
      <c r="C33" s="124"/>
      <c r="D33" s="124"/>
      <c r="E33" s="124"/>
      <c r="F33" s="124"/>
    </row>
  </sheetData>
  <mergeCells count="2">
    <mergeCell ref="B1:F1"/>
    <mergeCell ref="A33:F33"/>
  </mergeCells>
  <pageMargins left="0.70866141732283472" right="0.70866141732283472" top="0.74803149606299213" bottom="0.74803149606299213" header="0.31496062992125984" footer="0.31496062992125984"/>
  <pageSetup paperSize="9" scale="63" orientation="portrait" r:id="rId1"/>
  <headerFooter>
    <oddFooter>&amp;A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31"/>
  <sheetViews>
    <sheetView topLeftCell="A25" workbookViewId="0">
      <selection activeCell="C22" sqref="C22"/>
    </sheetView>
  </sheetViews>
  <sheetFormatPr defaultColWidth="8.85546875" defaultRowHeight="12.75" x14ac:dyDescent="0.2"/>
  <cols>
    <col min="1" max="1" width="12.28515625" style="5" customWidth="1"/>
    <col min="2" max="2" width="12" style="1" customWidth="1"/>
    <col min="3" max="3" width="12.28515625" style="1" customWidth="1"/>
    <col min="4" max="4" width="13.28515625" style="1" customWidth="1"/>
    <col min="5" max="5" width="15.28515625" style="1" customWidth="1"/>
    <col min="6" max="6" width="15" style="1" customWidth="1"/>
    <col min="7" max="7" width="21.5703125" style="1" customWidth="1"/>
    <col min="8" max="16384" width="8.85546875" style="1"/>
  </cols>
  <sheetData>
    <row r="1" spans="1:7" ht="39" customHeight="1" x14ac:dyDescent="0.2">
      <c r="A1" s="24" t="s">
        <v>6</v>
      </c>
      <c r="B1" s="101" t="s">
        <v>8</v>
      </c>
      <c r="C1" s="102"/>
      <c r="D1" s="102"/>
      <c r="E1" s="102"/>
      <c r="F1" s="102"/>
      <c r="G1" s="103"/>
    </row>
    <row r="2" spans="1:7" ht="140.25" x14ac:dyDescent="0.2">
      <c r="A2" s="30"/>
      <c r="B2" s="3" t="s">
        <v>9</v>
      </c>
      <c r="C2" s="3" t="s">
        <v>10</v>
      </c>
      <c r="D2" s="3" t="s">
        <v>180</v>
      </c>
      <c r="E2" s="3" t="s">
        <v>11</v>
      </c>
      <c r="F2" s="3" t="s">
        <v>12</v>
      </c>
      <c r="G2" s="6" t="s">
        <v>13</v>
      </c>
    </row>
    <row r="3" spans="1:7" ht="13.9" x14ac:dyDescent="0.3">
      <c r="A3" s="7">
        <v>1</v>
      </c>
      <c r="B3" s="3">
        <v>3</v>
      </c>
      <c r="C3" s="3">
        <v>5</v>
      </c>
      <c r="D3" s="3">
        <v>1</v>
      </c>
      <c r="E3" s="3">
        <v>2</v>
      </c>
      <c r="F3" s="3">
        <v>4</v>
      </c>
      <c r="G3" s="4"/>
    </row>
    <row r="4" spans="1:7" ht="13.9" x14ac:dyDescent="0.3">
      <c r="A4" s="7">
        <f>A3+1</f>
        <v>2</v>
      </c>
      <c r="B4" s="3">
        <v>5</v>
      </c>
      <c r="C4" s="3">
        <v>4</v>
      </c>
      <c r="D4" s="3">
        <v>1</v>
      </c>
      <c r="E4" s="3">
        <v>2</v>
      </c>
      <c r="F4" s="3">
        <v>3</v>
      </c>
      <c r="G4" s="3"/>
    </row>
    <row r="5" spans="1:7" ht="25.5" x14ac:dyDescent="0.2">
      <c r="A5" s="7">
        <f t="shared" ref="A5:A8" si="0">A4+1</f>
        <v>3</v>
      </c>
      <c r="B5" s="14">
        <v>4.5</v>
      </c>
      <c r="C5" s="14">
        <v>4.5</v>
      </c>
      <c r="D5" s="14">
        <v>2</v>
      </c>
      <c r="E5" s="14">
        <v>1.5</v>
      </c>
      <c r="F5" s="3">
        <v>1</v>
      </c>
      <c r="G5" s="4" t="s">
        <v>14</v>
      </c>
    </row>
    <row r="6" spans="1:7" ht="13.9" x14ac:dyDescent="0.3">
      <c r="A6" s="7">
        <f t="shared" si="0"/>
        <v>4</v>
      </c>
      <c r="B6" s="3">
        <v>2</v>
      </c>
      <c r="C6" s="3">
        <v>3</v>
      </c>
      <c r="D6" s="3">
        <v>4</v>
      </c>
      <c r="E6" s="3">
        <v>5</v>
      </c>
      <c r="F6" s="3">
        <v>1</v>
      </c>
      <c r="G6" s="4"/>
    </row>
    <row r="7" spans="1:7" ht="13.9" x14ac:dyDescent="0.3">
      <c r="A7" s="7">
        <f t="shared" si="0"/>
        <v>5</v>
      </c>
      <c r="B7" s="3">
        <v>4</v>
      </c>
      <c r="C7" s="3">
        <v>5</v>
      </c>
      <c r="D7" s="3">
        <v>3</v>
      </c>
      <c r="E7" s="3">
        <v>2</v>
      </c>
      <c r="F7" s="3">
        <v>1</v>
      </c>
      <c r="G7" s="3"/>
    </row>
    <row r="8" spans="1:7" ht="13.9" x14ac:dyDescent="0.3">
      <c r="A8" s="7">
        <f t="shared" si="0"/>
        <v>6</v>
      </c>
      <c r="B8" s="63">
        <v>3</v>
      </c>
      <c r="C8" s="63">
        <v>4</v>
      </c>
      <c r="D8" s="63">
        <v>2</v>
      </c>
      <c r="E8" s="63">
        <v>4</v>
      </c>
      <c r="F8" s="63"/>
      <c r="G8" s="3"/>
    </row>
    <row r="9" spans="1:7" ht="13.9" x14ac:dyDescent="0.3">
      <c r="A9" s="7">
        <v>8</v>
      </c>
      <c r="B9" s="63"/>
      <c r="C9" s="63"/>
      <c r="D9" s="63">
        <v>3</v>
      </c>
      <c r="E9" s="63">
        <v>1</v>
      </c>
      <c r="F9" s="63"/>
      <c r="G9" s="4"/>
    </row>
    <row r="10" spans="1:7" ht="25.5" x14ac:dyDescent="0.2">
      <c r="A10" s="7">
        <v>7</v>
      </c>
      <c r="B10" s="63"/>
      <c r="C10" s="63"/>
      <c r="D10" s="63"/>
      <c r="E10" s="63"/>
      <c r="F10" s="63"/>
      <c r="G10" s="4" t="s">
        <v>236</v>
      </c>
    </row>
    <row r="11" spans="1:7" ht="13.9" x14ac:dyDescent="0.3">
      <c r="A11" s="7">
        <v>9</v>
      </c>
      <c r="B11" s="63">
        <v>5</v>
      </c>
      <c r="C11" s="63">
        <v>5</v>
      </c>
      <c r="D11" s="63">
        <v>1</v>
      </c>
      <c r="E11" s="63">
        <v>1</v>
      </c>
      <c r="F11" s="63">
        <v>5</v>
      </c>
      <c r="G11" s="3"/>
    </row>
    <row r="12" spans="1:7" ht="13.9" x14ac:dyDescent="0.3">
      <c r="A12" s="7">
        <v>10</v>
      </c>
      <c r="B12" s="63">
        <v>5</v>
      </c>
      <c r="C12" s="63">
        <v>5</v>
      </c>
      <c r="D12" s="63">
        <v>1</v>
      </c>
      <c r="E12" s="63">
        <v>1</v>
      </c>
      <c r="F12" s="63">
        <v>5</v>
      </c>
      <c r="G12" s="4"/>
    </row>
    <row r="13" spans="1:7" ht="13.9" x14ac:dyDescent="0.3">
      <c r="A13" s="7">
        <v>11</v>
      </c>
      <c r="B13" s="63"/>
      <c r="C13" s="63"/>
      <c r="D13" s="63">
        <v>2</v>
      </c>
      <c r="E13" s="63">
        <v>1</v>
      </c>
      <c r="F13" s="63"/>
      <c r="G13" s="3"/>
    </row>
    <row r="14" spans="1:7" ht="13.9" x14ac:dyDescent="0.3">
      <c r="A14" s="7">
        <v>12</v>
      </c>
      <c r="B14" s="63"/>
      <c r="C14" s="63"/>
      <c r="D14" s="63">
        <v>1</v>
      </c>
      <c r="E14" s="63">
        <v>2</v>
      </c>
      <c r="F14" s="63"/>
      <c r="G14" s="3"/>
    </row>
    <row r="15" spans="1:7" ht="13.9" x14ac:dyDescent="0.3">
      <c r="A15" s="7">
        <v>13</v>
      </c>
      <c r="B15" s="63">
        <v>1</v>
      </c>
      <c r="C15" s="63">
        <v>5</v>
      </c>
      <c r="D15" s="63">
        <v>1</v>
      </c>
      <c r="E15" s="63">
        <v>3</v>
      </c>
      <c r="F15" s="63">
        <v>2</v>
      </c>
      <c r="G15" s="4"/>
    </row>
    <row r="16" spans="1:7" ht="13.9" x14ac:dyDescent="0.3">
      <c r="A16" s="7">
        <v>14</v>
      </c>
      <c r="B16" s="3">
        <v>5</v>
      </c>
      <c r="C16" s="3">
        <v>2</v>
      </c>
      <c r="D16" s="3">
        <v>4</v>
      </c>
      <c r="E16" s="3">
        <v>1</v>
      </c>
      <c r="F16" s="3">
        <v>2</v>
      </c>
      <c r="G16" s="4"/>
    </row>
    <row r="17" spans="1:7" ht="13.9" x14ac:dyDescent="0.3">
      <c r="A17" s="7">
        <v>15</v>
      </c>
      <c r="B17" s="3">
        <v>4</v>
      </c>
      <c r="C17" s="3">
        <v>5</v>
      </c>
      <c r="D17" s="3">
        <v>1</v>
      </c>
      <c r="E17" s="3">
        <v>3</v>
      </c>
      <c r="F17" s="3">
        <v>2</v>
      </c>
      <c r="G17" s="4"/>
    </row>
    <row r="18" spans="1:7" ht="13.9" x14ac:dyDescent="0.3">
      <c r="A18" s="7">
        <v>16</v>
      </c>
      <c r="B18" s="3">
        <v>5</v>
      </c>
      <c r="C18" s="3">
        <v>2</v>
      </c>
      <c r="D18" s="3">
        <v>3</v>
      </c>
      <c r="E18" s="3">
        <v>2</v>
      </c>
      <c r="F18" s="3">
        <v>5</v>
      </c>
      <c r="G18" s="4"/>
    </row>
    <row r="19" spans="1:7" ht="13.9" x14ac:dyDescent="0.3">
      <c r="A19" s="7">
        <v>17</v>
      </c>
      <c r="B19" s="3">
        <v>4</v>
      </c>
      <c r="C19" s="3">
        <v>3</v>
      </c>
      <c r="D19" s="3">
        <v>2</v>
      </c>
      <c r="E19" s="3">
        <v>1</v>
      </c>
      <c r="F19" s="3">
        <v>5</v>
      </c>
      <c r="G19" s="3"/>
    </row>
    <row r="20" spans="1:7" ht="13.9" x14ac:dyDescent="0.3">
      <c r="A20" s="7">
        <v>18</v>
      </c>
      <c r="B20" s="3">
        <v>5</v>
      </c>
      <c r="C20" s="3">
        <v>4</v>
      </c>
      <c r="D20" s="3">
        <v>3</v>
      </c>
      <c r="E20" s="3">
        <v>2</v>
      </c>
      <c r="F20" s="3">
        <v>1</v>
      </c>
      <c r="G20" s="3"/>
    </row>
    <row r="21" spans="1:7" ht="13.9" x14ac:dyDescent="0.3">
      <c r="A21" s="7">
        <v>19</v>
      </c>
      <c r="B21" s="3">
        <v>2</v>
      </c>
      <c r="C21" s="3">
        <v>1</v>
      </c>
      <c r="D21" s="3">
        <v>3</v>
      </c>
      <c r="E21" s="3">
        <v>4</v>
      </c>
      <c r="F21" s="3">
        <v>5</v>
      </c>
      <c r="G21" s="4"/>
    </row>
    <row r="22" spans="1:7" ht="165.75" x14ac:dyDescent="0.2">
      <c r="A22" s="7">
        <v>20</v>
      </c>
      <c r="B22" s="63">
        <v>5</v>
      </c>
      <c r="C22" s="63">
        <v>5</v>
      </c>
      <c r="D22" s="63">
        <v>2</v>
      </c>
      <c r="E22" s="63">
        <v>1</v>
      </c>
      <c r="F22" s="63">
        <v>5</v>
      </c>
      <c r="G22" s="26" t="s">
        <v>15</v>
      </c>
    </row>
    <row r="23" spans="1:7" ht="13.9" x14ac:dyDescent="0.3">
      <c r="A23" s="7">
        <v>21</v>
      </c>
      <c r="B23" s="63">
        <v>1</v>
      </c>
      <c r="C23" s="63">
        <v>1</v>
      </c>
      <c r="D23" s="63">
        <v>1</v>
      </c>
      <c r="E23" s="63"/>
      <c r="F23" s="63"/>
      <c r="G23" s="3"/>
    </row>
    <row r="24" spans="1:7" ht="13.9" x14ac:dyDescent="0.3">
      <c r="A24" s="7">
        <v>22</v>
      </c>
      <c r="B24" s="63">
        <v>3</v>
      </c>
      <c r="C24" s="63">
        <v>2</v>
      </c>
      <c r="D24" s="63">
        <v>2</v>
      </c>
      <c r="E24" s="63">
        <v>1</v>
      </c>
      <c r="F24" s="63">
        <v>1</v>
      </c>
      <c r="G24" s="4"/>
    </row>
    <row r="25" spans="1:7" ht="38.25" x14ac:dyDescent="0.2">
      <c r="A25" s="7">
        <v>23</v>
      </c>
      <c r="B25" s="3">
        <v>3</v>
      </c>
      <c r="C25" s="3">
        <v>4</v>
      </c>
      <c r="D25" s="3">
        <v>1</v>
      </c>
      <c r="E25" s="3">
        <v>2</v>
      </c>
      <c r="F25" s="3">
        <v>5</v>
      </c>
      <c r="G25" s="26" t="s">
        <v>17</v>
      </c>
    </row>
    <row r="26" spans="1:7" ht="13.9" x14ac:dyDescent="0.3">
      <c r="A26" s="7">
        <v>24</v>
      </c>
      <c r="B26" s="3">
        <v>2</v>
      </c>
      <c r="C26" s="3">
        <v>4</v>
      </c>
      <c r="D26" s="3">
        <v>5</v>
      </c>
      <c r="E26" s="3">
        <v>3</v>
      </c>
      <c r="F26" s="3">
        <v>1</v>
      </c>
      <c r="G26" s="3"/>
    </row>
    <row r="27" spans="1:7" ht="13.9" x14ac:dyDescent="0.3">
      <c r="A27" s="7">
        <v>25</v>
      </c>
      <c r="B27" s="3">
        <v>1</v>
      </c>
      <c r="C27" s="3">
        <v>1</v>
      </c>
      <c r="D27" s="3">
        <v>1</v>
      </c>
      <c r="E27" s="3">
        <v>1</v>
      </c>
      <c r="F27" s="3">
        <v>1</v>
      </c>
      <c r="G27" s="3"/>
    </row>
    <row r="28" spans="1:7" ht="13.9" x14ac:dyDescent="0.3">
      <c r="A28" s="7">
        <v>26</v>
      </c>
      <c r="B28" s="3">
        <v>4</v>
      </c>
      <c r="C28" s="3">
        <v>5</v>
      </c>
      <c r="D28" s="3">
        <v>30</v>
      </c>
      <c r="E28" s="3">
        <v>2</v>
      </c>
      <c r="F28" s="3">
        <v>1</v>
      </c>
      <c r="G28" s="3"/>
    </row>
    <row r="29" spans="1:7" ht="13.9" x14ac:dyDescent="0.3">
      <c r="A29" s="7">
        <v>27</v>
      </c>
      <c r="B29" s="3">
        <v>5</v>
      </c>
      <c r="C29" s="3">
        <v>4</v>
      </c>
      <c r="D29" s="3">
        <v>1</v>
      </c>
      <c r="E29" s="3">
        <v>2</v>
      </c>
      <c r="F29" s="3">
        <v>3</v>
      </c>
      <c r="G29" s="3"/>
    </row>
    <row r="30" spans="1:7" x14ac:dyDescent="0.2">
      <c r="A30" s="8" t="s">
        <v>7</v>
      </c>
      <c r="B30" s="9">
        <f>AVERAGE(B3:B29)</f>
        <v>3.5434782608695654</v>
      </c>
      <c r="C30" s="9">
        <f>AVERAGE(C3:C29)</f>
        <v>3.6304347826086958</v>
      </c>
      <c r="D30" s="9">
        <f>AVERAGE(D3:D29)</f>
        <v>3.1153846153846154</v>
      </c>
      <c r="E30" s="9">
        <f>AVERAGE(E3:E29)</f>
        <v>2.02</v>
      </c>
      <c r="F30" s="9">
        <f>AVERAGE(F3:F29)</f>
        <v>2.8095238095238093</v>
      </c>
      <c r="G30" s="9"/>
    </row>
    <row r="31" spans="1:7" x14ac:dyDescent="0.2">
      <c r="F31" s="2" t="s">
        <v>13</v>
      </c>
      <c r="G31" s="28">
        <f>COUNTIF(G4:G29,"**")</f>
        <v>4</v>
      </c>
    </row>
  </sheetData>
  <mergeCells count="1">
    <mergeCell ref="B1:G1"/>
  </mergeCells>
  <pageMargins left="0.70866141732283472" right="0.70866141732283472" top="0.74803149606299213" bottom="0.74803149606299213" header="0.31496062992125984" footer="0.31496062992125984"/>
  <pageSetup paperSize="9" scale="85" orientation="portrait" r:id="rId1"/>
  <headerFooter>
    <oddFooter>&amp;A</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31"/>
  <sheetViews>
    <sheetView topLeftCell="A25" workbookViewId="0">
      <selection activeCell="D35" sqref="D35"/>
    </sheetView>
  </sheetViews>
  <sheetFormatPr defaultColWidth="12.7109375" defaultRowHeight="12.75" x14ac:dyDescent="0.2"/>
  <cols>
    <col min="1" max="1" width="17" style="5" bestFit="1" customWidth="1"/>
    <col min="2" max="3" width="12.7109375" style="1"/>
    <col min="4" max="4" width="20.42578125" style="1" customWidth="1"/>
    <col min="5" max="5" width="18.85546875" style="1" customWidth="1"/>
    <col min="6" max="6" width="17.7109375" style="1" customWidth="1"/>
    <col min="7" max="16384" width="12.7109375" style="1"/>
  </cols>
  <sheetData>
    <row r="1" spans="1:6" ht="30.6" customHeight="1" x14ac:dyDescent="0.2">
      <c r="A1" s="17"/>
      <c r="B1" s="125" t="s">
        <v>146</v>
      </c>
      <c r="C1" s="125"/>
      <c r="D1" s="125"/>
      <c r="E1" s="125"/>
      <c r="F1" s="126"/>
    </row>
    <row r="2" spans="1:6" ht="89.25" x14ac:dyDescent="0.2">
      <c r="A2" s="29" t="s">
        <v>6</v>
      </c>
      <c r="B2" s="32" t="s">
        <v>139</v>
      </c>
      <c r="C2" s="32" t="s">
        <v>140</v>
      </c>
      <c r="D2" s="32" t="s">
        <v>141</v>
      </c>
      <c r="E2" s="32" t="s">
        <v>147</v>
      </c>
      <c r="F2" s="32" t="s">
        <v>5</v>
      </c>
    </row>
    <row r="3" spans="1:6" ht="13.9" x14ac:dyDescent="0.3">
      <c r="A3" s="7">
        <v>1</v>
      </c>
      <c r="B3" s="32"/>
      <c r="C3" s="32"/>
      <c r="D3" s="32"/>
      <c r="E3" s="32" t="s">
        <v>16</v>
      </c>
      <c r="F3" s="32"/>
    </row>
    <row r="4" spans="1:6" ht="13.9" x14ac:dyDescent="0.3">
      <c r="A4" s="7">
        <f>A3+1</f>
        <v>2</v>
      </c>
      <c r="B4" s="32" t="s">
        <v>16</v>
      </c>
      <c r="C4" s="32"/>
      <c r="D4" s="32" t="s">
        <v>16</v>
      </c>
      <c r="E4" s="32"/>
      <c r="F4" s="32"/>
    </row>
    <row r="5" spans="1:6" ht="13.9" x14ac:dyDescent="0.3">
      <c r="A5" s="7">
        <f t="shared" ref="A5:A29" si="0">A4+1</f>
        <v>3</v>
      </c>
      <c r="B5" s="32" t="s">
        <v>16</v>
      </c>
      <c r="C5" s="32"/>
      <c r="D5" s="32"/>
      <c r="E5" s="32"/>
      <c r="F5" s="32"/>
    </row>
    <row r="6" spans="1:6" ht="13.9" x14ac:dyDescent="0.3">
      <c r="A6" s="7">
        <f t="shared" si="0"/>
        <v>4</v>
      </c>
      <c r="B6" s="32"/>
      <c r="C6" s="32"/>
      <c r="D6" s="32" t="s">
        <v>16</v>
      </c>
      <c r="E6" s="32"/>
      <c r="F6" s="32"/>
    </row>
    <row r="7" spans="1:6" ht="13.9" x14ac:dyDescent="0.3">
      <c r="A7" s="7">
        <f t="shared" si="0"/>
        <v>5</v>
      </c>
      <c r="B7" s="32" t="s">
        <v>16</v>
      </c>
      <c r="C7" s="32"/>
      <c r="D7" s="32"/>
      <c r="E7" s="32"/>
      <c r="F7" s="32"/>
    </row>
    <row r="8" spans="1:6" ht="38.25" x14ac:dyDescent="0.2">
      <c r="A8" s="7">
        <f t="shared" si="0"/>
        <v>6</v>
      </c>
      <c r="B8" s="32"/>
      <c r="C8" s="32"/>
      <c r="D8" s="32"/>
      <c r="E8" s="32"/>
      <c r="F8" s="26" t="s">
        <v>142</v>
      </c>
    </row>
    <row r="9" spans="1:6" ht="25.5" x14ac:dyDescent="0.2">
      <c r="A9" s="7">
        <f t="shared" si="0"/>
        <v>7</v>
      </c>
      <c r="B9" s="32"/>
      <c r="C9" s="32"/>
      <c r="D9" s="32"/>
      <c r="E9" s="32"/>
      <c r="F9" s="26" t="s">
        <v>148</v>
      </c>
    </row>
    <row r="10" spans="1:6" ht="13.9" x14ac:dyDescent="0.3">
      <c r="A10" s="7">
        <f t="shared" si="0"/>
        <v>8</v>
      </c>
      <c r="B10" s="32"/>
      <c r="C10" s="32" t="s">
        <v>16</v>
      </c>
      <c r="D10" s="32"/>
      <c r="E10" s="32"/>
      <c r="F10" s="32"/>
    </row>
    <row r="11" spans="1:6" ht="13.9" x14ac:dyDescent="0.3">
      <c r="A11" s="7">
        <f t="shared" si="0"/>
        <v>9</v>
      </c>
      <c r="B11" s="32"/>
      <c r="C11" s="32" t="s">
        <v>16</v>
      </c>
      <c r="D11" s="32"/>
      <c r="E11" s="32"/>
      <c r="F11" s="32"/>
    </row>
    <row r="12" spans="1:6" ht="63.75" x14ac:dyDescent="0.2">
      <c r="A12" s="7">
        <f t="shared" si="0"/>
        <v>10</v>
      </c>
      <c r="B12" s="32"/>
      <c r="C12" s="32"/>
      <c r="D12" s="32"/>
      <c r="E12" s="32"/>
      <c r="F12" s="26" t="s">
        <v>230</v>
      </c>
    </row>
    <row r="13" spans="1:6" ht="13.9" x14ac:dyDescent="0.3">
      <c r="A13" s="7">
        <f t="shared" si="0"/>
        <v>11</v>
      </c>
      <c r="B13" s="32" t="s">
        <v>16</v>
      </c>
      <c r="C13" s="32"/>
      <c r="D13" s="32"/>
      <c r="E13" s="32"/>
      <c r="F13" s="32"/>
    </row>
    <row r="14" spans="1:6" ht="13.9" x14ac:dyDescent="0.3">
      <c r="A14" s="7">
        <f t="shared" si="0"/>
        <v>12</v>
      </c>
      <c r="B14" s="32"/>
      <c r="C14" s="32"/>
      <c r="D14" s="32"/>
      <c r="E14" s="32" t="s">
        <v>16</v>
      </c>
      <c r="F14" s="32"/>
    </row>
    <row r="15" spans="1:6" x14ac:dyDescent="0.2">
      <c r="A15" s="7">
        <f t="shared" si="0"/>
        <v>13</v>
      </c>
      <c r="B15" s="32"/>
      <c r="C15" s="32"/>
      <c r="D15" s="32"/>
      <c r="E15" s="32"/>
      <c r="F15" s="32" t="s">
        <v>143</v>
      </c>
    </row>
    <row r="16" spans="1:6" ht="13.9" x14ac:dyDescent="0.3">
      <c r="A16" s="7">
        <f t="shared" si="0"/>
        <v>14</v>
      </c>
      <c r="B16" s="32" t="s">
        <v>16</v>
      </c>
      <c r="C16" s="32"/>
      <c r="D16" s="32" t="s">
        <v>16</v>
      </c>
      <c r="E16" s="32"/>
      <c r="F16" s="32"/>
    </row>
    <row r="17" spans="1:7" ht="13.9" x14ac:dyDescent="0.3">
      <c r="A17" s="7">
        <f t="shared" si="0"/>
        <v>15</v>
      </c>
      <c r="B17" s="32"/>
      <c r="C17" s="32" t="s">
        <v>16</v>
      </c>
      <c r="D17" s="32"/>
      <c r="E17" s="32"/>
      <c r="F17" s="32"/>
    </row>
    <row r="18" spans="1:7" ht="13.9" x14ac:dyDescent="0.3">
      <c r="A18" s="7">
        <f t="shared" si="0"/>
        <v>16</v>
      </c>
      <c r="B18" s="32"/>
      <c r="C18" s="32"/>
      <c r="D18" s="32"/>
      <c r="E18" s="32" t="s">
        <v>16</v>
      </c>
      <c r="F18" s="32"/>
    </row>
    <row r="19" spans="1:7" ht="13.9" x14ac:dyDescent="0.3">
      <c r="A19" s="7">
        <f t="shared" si="0"/>
        <v>17</v>
      </c>
      <c r="B19" s="32"/>
      <c r="C19" s="32"/>
      <c r="D19" s="32" t="s">
        <v>16</v>
      </c>
      <c r="E19" s="32"/>
      <c r="F19" s="32"/>
    </row>
    <row r="20" spans="1:7" ht="13.9" x14ac:dyDescent="0.3">
      <c r="A20" s="7">
        <f t="shared" si="0"/>
        <v>18</v>
      </c>
      <c r="B20" s="32" t="s">
        <v>16</v>
      </c>
      <c r="C20" s="32"/>
      <c r="D20" s="32"/>
      <c r="E20" s="32"/>
      <c r="F20" s="32"/>
    </row>
    <row r="21" spans="1:7" ht="63.75" x14ac:dyDescent="0.2">
      <c r="A21" s="7">
        <f t="shared" si="0"/>
        <v>19</v>
      </c>
      <c r="B21" s="32"/>
      <c r="C21" s="32"/>
      <c r="D21" s="32"/>
      <c r="E21" s="32"/>
      <c r="F21" s="26" t="s">
        <v>144</v>
      </c>
    </row>
    <row r="22" spans="1:7" ht="51" x14ac:dyDescent="0.2">
      <c r="A22" s="7">
        <f t="shared" si="0"/>
        <v>20</v>
      </c>
      <c r="B22" s="32"/>
      <c r="C22" s="32"/>
      <c r="D22" s="32"/>
      <c r="E22" s="32"/>
      <c r="F22" s="26" t="s">
        <v>145</v>
      </c>
    </row>
    <row r="23" spans="1:7" ht="51" x14ac:dyDescent="0.2">
      <c r="A23" s="7">
        <f t="shared" si="0"/>
        <v>21</v>
      </c>
      <c r="B23" s="32"/>
      <c r="C23" s="32"/>
      <c r="D23" s="32"/>
      <c r="E23" s="32"/>
      <c r="F23" s="26" t="s">
        <v>149</v>
      </c>
    </row>
    <row r="24" spans="1:7" ht="13.9" x14ac:dyDescent="0.3">
      <c r="A24" s="7">
        <f t="shared" si="0"/>
        <v>22</v>
      </c>
      <c r="B24" s="32"/>
      <c r="C24" s="32" t="s">
        <v>16</v>
      </c>
      <c r="D24" s="32"/>
      <c r="E24" s="32"/>
      <c r="F24" s="32"/>
    </row>
    <row r="25" spans="1:7" ht="13.9" x14ac:dyDescent="0.3">
      <c r="A25" s="7">
        <f t="shared" si="0"/>
        <v>23</v>
      </c>
      <c r="B25" s="32" t="s">
        <v>16</v>
      </c>
      <c r="C25" s="32" t="s">
        <v>16</v>
      </c>
      <c r="D25" s="32"/>
      <c r="E25" s="32"/>
      <c r="F25" s="32"/>
    </row>
    <row r="26" spans="1:7" ht="13.9" x14ac:dyDescent="0.3">
      <c r="A26" s="7">
        <f t="shared" si="0"/>
        <v>24</v>
      </c>
      <c r="B26" s="32" t="s">
        <v>16</v>
      </c>
      <c r="C26" s="32"/>
      <c r="D26" s="32"/>
      <c r="E26" s="32"/>
      <c r="F26" s="32"/>
    </row>
    <row r="27" spans="1:7" ht="13.9" x14ac:dyDescent="0.3">
      <c r="A27" s="7">
        <f t="shared" si="0"/>
        <v>25</v>
      </c>
      <c r="B27" s="32"/>
      <c r="C27" s="32"/>
      <c r="D27" s="32" t="s">
        <v>16</v>
      </c>
      <c r="E27" s="32"/>
      <c r="F27" s="32"/>
    </row>
    <row r="28" spans="1:7" ht="13.9" x14ac:dyDescent="0.3">
      <c r="A28" s="7">
        <f t="shared" si="0"/>
        <v>26</v>
      </c>
      <c r="B28" s="32" t="s">
        <v>16</v>
      </c>
      <c r="C28" s="32"/>
      <c r="D28" s="32"/>
      <c r="E28" s="32"/>
      <c r="F28" s="32"/>
    </row>
    <row r="29" spans="1:7" ht="13.9" x14ac:dyDescent="0.3">
      <c r="A29" s="7">
        <f t="shared" si="0"/>
        <v>27</v>
      </c>
      <c r="B29" s="32"/>
      <c r="C29" s="32"/>
      <c r="D29" s="32" t="s">
        <v>16</v>
      </c>
      <c r="E29" s="32"/>
      <c r="F29" s="32"/>
    </row>
    <row r="30" spans="1:7" x14ac:dyDescent="0.2">
      <c r="A30" s="35" t="s">
        <v>182</v>
      </c>
      <c r="B30" s="46">
        <f>COUNTIF(B3:B29,"+")</f>
        <v>9</v>
      </c>
      <c r="C30" s="46">
        <f>COUNTIF(C3:C29,"+")</f>
        <v>5</v>
      </c>
      <c r="D30" s="28">
        <f t="shared" ref="D30" si="1">COUNTIF(D3:D29,"+")</f>
        <v>6</v>
      </c>
      <c r="E30" s="2">
        <f>COUNTIF(E4:E29,"+")</f>
        <v>2</v>
      </c>
      <c r="F30" s="49">
        <f>COUNTIF(F4:F29,"**")</f>
        <v>7</v>
      </c>
      <c r="G30" s="1" t="s">
        <v>199</v>
      </c>
    </row>
    <row r="31" spans="1:7" x14ac:dyDescent="0.2">
      <c r="A31" s="35" t="s">
        <v>189</v>
      </c>
      <c r="B31" s="37">
        <f>B30/A29</f>
        <v>0.33333333333333331</v>
      </c>
      <c r="C31" s="37">
        <f>C30/A29</f>
        <v>0.18518518518518517</v>
      </c>
      <c r="D31" s="37">
        <f>D30/A29</f>
        <v>0.22222222222222221</v>
      </c>
      <c r="E31" s="37">
        <f>E30/A29</f>
        <v>7.407407407407407E-2</v>
      </c>
      <c r="F31" s="37">
        <f>F30/A29</f>
        <v>0.25925925925925924</v>
      </c>
    </row>
  </sheetData>
  <mergeCells count="1">
    <mergeCell ref="B1:F1"/>
  </mergeCells>
  <pageMargins left="0.70866141732283472" right="0.70866141732283472" top="0.74803149606299213" bottom="0.74803149606299213" header="0.31496062992125984" footer="0.31496062992125984"/>
  <pageSetup paperSize="9" scale="69" orientation="portrait" r:id="rId1"/>
  <headerFooter>
    <oddFooter>&amp;A</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30"/>
  <sheetViews>
    <sheetView tabSelected="1" topLeftCell="A22" workbookViewId="0">
      <selection activeCell="B30" sqref="B30"/>
    </sheetView>
  </sheetViews>
  <sheetFormatPr defaultColWidth="16.42578125" defaultRowHeight="12.75" x14ac:dyDescent="0.2"/>
  <cols>
    <col min="1" max="1" width="17" style="1" bestFit="1" customWidth="1"/>
    <col min="2" max="5" width="16.42578125" style="1"/>
    <col min="6" max="6" width="22.42578125" style="1" customWidth="1"/>
    <col min="7" max="16384" width="16.42578125" style="1"/>
  </cols>
  <sheetData>
    <row r="1" spans="1:6" ht="40.9" customHeight="1" x14ac:dyDescent="0.2">
      <c r="A1" s="17" t="s">
        <v>6</v>
      </c>
      <c r="B1" s="98" t="s">
        <v>150</v>
      </c>
      <c r="C1" s="99"/>
      <c r="D1" s="99"/>
      <c r="E1" s="99"/>
      <c r="F1" s="100"/>
    </row>
    <row r="2" spans="1:6" ht="25.5" x14ac:dyDescent="0.2">
      <c r="A2" s="21"/>
      <c r="B2" s="32" t="s">
        <v>151</v>
      </c>
      <c r="C2" s="32" t="s">
        <v>152</v>
      </c>
      <c r="D2" s="32" t="s">
        <v>153</v>
      </c>
      <c r="E2" s="32" t="s">
        <v>154</v>
      </c>
      <c r="F2" s="32" t="s">
        <v>5</v>
      </c>
    </row>
    <row r="3" spans="1:6" ht="13.9" x14ac:dyDescent="0.3">
      <c r="A3" s="2">
        <v>1</v>
      </c>
      <c r="B3" s="32" t="s">
        <v>16</v>
      </c>
      <c r="C3" s="32"/>
      <c r="D3" s="32"/>
      <c r="E3" s="32"/>
      <c r="F3" s="4"/>
    </row>
    <row r="4" spans="1:6" ht="13.9" x14ac:dyDescent="0.3">
      <c r="A4" s="2">
        <f>A3+1</f>
        <v>2</v>
      </c>
      <c r="B4" s="32"/>
      <c r="C4" s="32" t="s">
        <v>16</v>
      </c>
      <c r="D4" s="32"/>
      <c r="E4" s="32"/>
      <c r="F4" s="32"/>
    </row>
    <row r="5" spans="1:6" ht="38.25" x14ac:dyDescent="0.2">
      <c r="A5" s="2">
        <f t="shared" ref="A5:A9" si="0">A4+1</f>
        <v>3</v>
      </c>
      <c r="B5" s="32"/>
      <c r="C5" s="32"/>
      <c r="D5" s="32"/>
      <c r="E5" s="32"/>
      <c r="F5" s="26" t="s">
        <v>155</v>
      </c>
    </row>
    <row r="6" spans="1:6" ht="13.9" x14ac:dyDescent="0.3">
      <c r="A6" s="2">
        <f t="shared" si="0"/>
        <v>4</v>
      </c>
      <c r="B6" s="32"/>
      <c r="C6" s="32"/>
      <c r="D6" s="32" t="s">
        <v>16</v>
      </c>
      <c r="E6" s="32"/>
      <c r="F6" s="4"/>
    </row>
    <row r="7" spans="1:6" ht="13.9" x14ac:dyDescent="0.3">
      <c r="A7" s="2">
        <f t="shared" si="0"/>
        <v>5</v>
      </c>
      <c r="B7" s="32" t="s">
        <v>16</v>
      </c>
      <c r="C7" s="32"/>
      <c r="D7" s="32"/>
      <c r="E7" s="32"/>
      <c r="F7" s="32"/>
    </row>
    <row r="8" spans="1:6" ht="76.5" x14ac:dyDescent="0.2">
      <c r="A8" s="7">
        <f t="shared" si="0"/>
        <v>6</v>
      </c>
      <c r="B8" s="32"/>
      <c r="C8" s="32"/>
      <c r="D8" s="32"/>
      <c r="E8" s="32"/>
      <c r="F8" s="26" t="s">
        <v>156</v>
      </c>
    </row>
    <row r="9" spans="1:6" x14ac:dyDescent="0.2">
      <c r="A9" s="2">
        <f t="shared" si="0"/>
        <v>7</v>
      </c>
      <c r="B9" s="32"/>
      <c r="C9" s="32"/>
      <c r="D9" s="32"/>
      <c r="E9" s="32"/>
      <c r="F9" s="26" t="s">
        <v>157</v>
      </c>
    </row>
    <row r="10" spans="1:6" ht="13.9" x14ac:dyDescent="0.3">
      <c r="A10" s="2">
        <v>9</v>
      </c>
      <c r="B10" s="32" t="s">
        <v>16</v>
      </c>
      <c r="C10" s="32"/>
      <c r="D10" s="32"/>
      <c r="E10" s="32"/>
      <c r="F10" s="32"/>
    </row>
    <row r="11" spans="1:6" ht="13.9" x14ac:dyDescent="0.3">
      <c r="A11" s="2">
        <v>10</v>
      </c>
      <c r="B11" s="32"/>
      <c r="C11" s="32" t="s">
        <v>16</v>
      </c>
      <c r="D11" s="32"/>
      <c r="E11" s="32"/>
      <c r="F11" s="32"/>
    </row>
    <row r="12" spans="1:6" ht="13.9" x14ac:dyDescent="0.3">
      <c r="A12" s="2">
        <v>11</v>
      </c>
      <c r="B12" s="32" t="s">
        <v>16</v>
      </c>
      <c r="C12" s="32"/>
      <c r="D12" s="32"/>
      <c r="E12" s="32"/>
      <c r="F12" s="32"/>
    </row>
    <row r="13" spans="1:6" ht="13.9" x14ac:dyDescent="0.3">
      <c r="A13" s="2">
        <v>12</v>
      </c>
      <c r="B13" s="32"/>
      <c r="C13" s="32"/>
      <c r="D13" s="32"/>
      <c r="E13" s="32" t="s">
        <v>16</v>
      </c>
      <c r="F13" s="32"/>
    </row>
    <row r="14" spans="1:6" ht="13.9" x14ac:dyDescent="0.3">
      <c r="A14" s="2">
        <v>13</v>
      </c>
      <c r="B14" s="32"/>
      <c r="C14" s="32" t="s">
        <v>16</v>
      </c>
      <c r="D14" s="32"/>
      <c r="E14" s="32"/>
      <c r="F14" s="4"/>
    </row>
    <row r="15" spans="1:6" ht="114.75" x14ac:dyDescent="0.2">
      <c r="A15" s="2">
        <v>14</v>
      </c>
      <c r="B15" s="32"/>
      <c r="C15" s="32"/>
      <c r="D15" s="32"/>
      <c r="E15" s="32"/>
      <c r="F15" s="26" t="s">
        <v>158</v>
      </c>
    </row>
    <row r="16" spans="1:6" ht="13.9" x14ac:dyDescent="0.3">
      <c r="A16" s="2">
        <v>15</v>
      </c>
      <c r="B16" s="32" t="s">
        <v>16</v>
      </c>
      <c r="C16" s="32"/>
      <c r="D16" s="32"/>
      <c r="E16" s="32"/>
      <c r="F16" s="4"/>
    </row>
    <row r="17" spans="1:7" ht="51" x14ac:dyDescent="0.2">
      <c r="A17" s="2">
        <v>16</v>
      </c>
      <c r="B17" s="32"/>
      <c r="C17" s="32"/>
      <c r="D17" s="32" t="s">
        <v>16</v>
      </c>
      <c r="E17" s="32"/>
      <c r="F17" s="26" t="s">
        <v>159</v>
      </c>
    </row>
    <row r="18" spans="1:7" ht="13.9" x14ac:dyDescent="0.3">
      <c r="A18" s="2">
        <v>17</v>
      </c>
      <c r="B18" s="32"/>
      <c r="C18" s="32"/>
      <c r="D18" s="32" t="s">
        <v>16</v>
      </c>
      <c r="E18" s="32"/>
      <c r="F18" s="32"/>
    </row>
    <row r="19" spans="1:7" ht="13.9" x14ac:dyDescent="0.3">
      <c r="A19" s="2">
        <v>18</v>
      </c>
      <c r="B19" s="32" t="s">
        <v>16</v>
      </c>
      <c r="C19" s="32"/>
      <c r="D19" s="32"/>
      <c r="E19" s="32"/>
      <c r="F19" s="32"/>
    </row>
    <row r="20" spans="1:7" ht="102" x14ac:dyDescent="0.2">
      <c r="A20" s="2">
        <v>19</v>
      </c>
      <c r="B20" s="32"/>
      <c r="C20" s="32"/>
      <c r="D20" s="32"/>
      <c r="E20" s="32"/>
      <c r="F20" s="26" t="s">
        <v>160</v>
      </c>
    </row>
    <row r="21" spans="1:7" ht="89.25" x14ac:dyDescent="0.2">
      <c r="A21" s="2">
        <v>20</v>
      </c>
      <c r="B21" s="32"/>
      <c r="C21" s="32"/>
      <c r="D21" s="32"/>
      <c r="E21" s="32"/>
      <c r="F21" s="26" t="s">
        <v>161</v>
      </c>
    </row>
    <row r="22" spans="1:7" ht="51" x14ac:dyDescent="0.2">
      <c r="A22" s="2">
        <v>21</v>
      </c>
      <c r="B22" s="32"/>
      <c r="C22" s="32"/>
      <c r="D22" s="32"/>
      <c r="E22" s="32"/>
      <c r="F22" s="26" t="s">
        <v>162</v>
      </c>
    </row>
    <row r="23" spans="1:7" ht="51" x14ac:dyDescent="0.2">
      <c r="A23" s="2">
        <v>22</v>
      </c>
      <c r="B23" s="32"/>
      <c r="C23" s="32"/>
      <c r="D23" s="32"/>
      <c r="E23" s="32"/>
      <c r="F23" s="26" t="s">
        <v>163</v>
      </c>
    </row>
    <row r="24" spans="1:7" ht="13.9" x14ac:dyDescent="0.3">
      <c r="A24" s="2">
        <v>23</v>
      </c>
      <c r="B24" s="32"/>
      <c r="C24" s="32"/>
      <c r="D24" s="32" t="s">
        <v>16</v>
      </c>
      <c r="E24" s="32"/>
      <c r="F24" s="32"/>
    </row>
    <row r="25" spans="1:7" ht="13.9" x14ac:dyDescent="0.3">
      <c r="A25" s="2">
        <v>24</v>
      </c>
      <c r="B25" s="32" t="s">
        <v>16</v>
      </c>
      <c r="C25" s="32"/>
      <c r="D25" s="32"/>
      <c r="E25" s="32"/>
      <c r="F25" s="32"/>
    </row>
    <row r="26" spans="1:7" ht="13.9" x14ac:dyDescent="0.3">
      <c r="A26" s="2">
        <v>25</v>
      </c>
      <c r="B26" s="32"/>
      <c r="C26" s="32"/>
      <c r="D26" s="32"/>
      <c r="E26" s="32"/>
      <c r="F26" s="32"/>
    </row>
    <row r="27" spans="1:7" ht="13.9" x14ac:dyDescent="0.3">
      <c r="A27" s="2">
        <v>26</v>
      </c>
      <c r="B27" s="32"/>
      <c r="C27" s="32"/>
      <c r="D27" s="32" t="s">
        <v>16</v>
      </c>
      <c r="E27" s="32"/>
      <c r="F27" s="32"/>
    </row>
    <row r="28" spans="1:7" ht="13.9" x14ac:dyDescent="0.3">
      <c r="A28" s="2">
        <v>27</v>
      </c>
      <c r="B28" s="32"/>
      <c r="C28" s="32"/>
      <c r="D28" s="32" t="s">
        <v>16</v>
      </c>
      <c r="E28" s="32"/>
      <c r="F28" s="32"/>
    </row>
    <row r="29" spans="1:7" s="67" customFormat="1" x14ac:dyDescent="0.2">
      <c r="A29" s="87" t="s">
        <v>182</v>
      </c>
      <c r="B29" s="64">
        <f>COUNTIF(B3:B28,"+")</f>
        <v>7</v>
      </c>
      <c r="C29" s="64">
        <f>COUNTIF(C3:C28,"+")</f>
        <v>3</v>
      </c>
      <c r="D29" s="64">
        <f t="shared" ref="D29" si="1">COUNTIF(D3:D28,"+")</f>
        <v>6</v>
      </c>
      <c r="E29" s="72">
        <f>COUNTIF(E4:E28,"+")</f>
        <v>1</v>
      </c>
      <c r="F29" s="72">
        <f>COUNTIF(F3:F28,"**")</f>
        <v>9</v>
      </c>
      <c r="G29" s="67" t="s">
        <v>200</v>
      </c>
    </row>
    <row r="30" spans="1:7" s="67" customFormat="1" x14ac:dyDescent="0.2">
      <c r="A30" s="87" t="s">
        <v>189</v>
      </c>
      <c r="B30" s="65">
        <f>B29/A28</f>
        <v>0.25925925925925924</v>
      </c>
      <c r="C30" s="65">
        <f>C29/A28</f>
        <v>0.1111111111111111</v>
      </c>
      <c r="D30" s="65">
        <f>D29/A28</f>
        <v>0.22222222222222221</v>
      </c>
      <c r="E30" s="65">
        <f>E29/A28</f>
        <v>3.7037037037037035E-2</v>
      </c>
      <c r="F30" s="65">
        <f>F29/A28</f>
        <v>0.33333333333333331</v>
      </c>
    </row>
  </sheetData>
  <mergeCells count="1">
    <mergeCell ref="B1:F1"/>
  </mergeCells>
  <pageMargins left="0.70866141732283472" right="0.70866141732283472" top="0.74803149606299213" bottom="0.74803149606299213" header="0.31496062992125984" footer="0.31496062992125984"/>
  <pageSetup paperSize="9" scale="71" orientation="portrait" r:id="rId1"/>
  <headerFooter>
    <oddFooter>&amp;A</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31"/>
  <sheetViews>
    <sheetView topLeftCell="A25" workbookViewId="0">
      <selection activeCell="F11" sqref="F11"/>
    </sheetView>
  </sheetViews>
  <sheetFormatPr defaultColWidth="13.7109375" defaultRowHeight="12.75" x14ac:dyDescent="0.2"/>
  <cols>
    <col min="1" max="1" width="17" style="5" bestFit="1" customWidth="1"/>
    <col min="2" max="2" width="13.7109375" style="1"/>
    <col min="3" max="3" width="15.85546875" style="1" customWidth="1"/>
    <col min="4" max="4" width="14.85546875" style="1" customWidth="1"/>
    <col min="5" max="5" width="15.7109375" style="1" customWidth="1"/>
    <col min="6" max="6" width="18.28515625" style="1" customWidth="1"/>
    <col min="7" max="7" width="14.28515625" style="1" bestFit="1" customWidth="1"/>
    <col min="8" max="16384" width="13.7109375" style="1"/>
  </cols>
  <sheetData>
    <row r="1" spans="1:6" ht="40.9" customHeight="1" x14ac:dyDescent="0.2">
      <c r="A1" s="17" t="s">
        <v>6</v>
      </c>
      <c r="B1" s="117" t="s">
        <v>164</v>
      </c>
      <c r="C1" s="117"/>
      <c r="D1" s="117"/>
      <c r="E1" s="117"/>
      <c r="F1" s="117"/>
    </row>
    <row r="2" spans="1:6" ht="38.25" x14ac:dyDescent="0.2">
      <c r="A2" s="38"/>
      <c r="B2" s="32" t="s">
        <v>165</v>
      </c>
      <c r="C2" s="32" t="s">
        <v>166</v>
      </c>
      <c r="D2" s="32" t="s">
        <v>167</v>
      </c>
      <c r="E2" s="32" t="s">
        <v>168</v>
      </c>
      <c r="F2" s="32" t="s">
        <v>5</v>
      </c>
    </row>
    <row r="3" spans="1:6" ht="13.9" x14ac:dyDescent="0.3">
      <c r="A3" s="2">
        <v>1</v>
      </c>
      <c r="B3" s="32"/>
      <c r="C3" s="32"/>
      <c r="D3" s="32"/>
      <c r="E3" s="32" t="s">
        <v>16</v>
      </c>
      <c r="F3" s="4"/>
    </row>
    <row r="4" spans="1:6" ht="13.9" x14ac:dyDescent="0.3">
      <c r="A4" s="2">
        <f>A3+1</f>
        <v>2</v>
      </c>
      <c r="B4" s="32"/>
      <c r="C4" s="32"/>
      <c r="D4" s="32" t="s">
        <v>16</v>
      </c>
      <c r="E4" s="32"/>
      <c r="F4" s="32"/>
    </row>
    <row r="5" spans="1:6" ht="38.25" x14ac:dyDescent="0.2">
      <c r="A5" s="2">
        <f t="shared" ref="A5:A9" si="0">A4+1</f>
        <v>3</v>
      </c>
      <c r="B5" s="32"/>
      <c r="C5" s="32"/>
      <c r="D5" s="32"/>
      <c r="E5" s="32"/>
      <c r="F5" s="26" t="s">
        <v>155</v>
      </c>
    </row>
    <row r="6" spans="1:6" ht="13.9" x14ac:dyDescent="0.3">
      <c r="A6" s="2">
        <f t="shared" si="0"/>
        <v>4</v>
      </c>
      <c r="B6" s="32"/>
      <c r="C6" s="32"/>
      <c r="D6" s="32"/>
      <c r="E6" s="32" t="s">
        <v>16</v>
      </c>
      <c r="F6" s="4"/>
    </row>
    <row r="7" spans="1:6" ht="13.9" x14ac:dyDescent="0.3">
      <c r="A7" s="2">
        <f t="shared" si="0"/>
        <v>5</v>
      </c>
      <c r="B7" s="32"/>
      <c r="C7" s="32"/>
      <c r="D7" s="32" t="s">
        <v>16</v>
      </c>
      <c r="E7" s="32"/>
      <c r="F7" s="32"/>
    </row>
    <row r="8" spans="1:6" ht="13.9" x14ac:dyDescent="0.3">
      <c r="A8" s="2">
        <f t="shared" si="0"/>
        <v>6</v>
      </c>
      <c r="B8" s="32"/>
      <c r="C8" s="32" t="s">
        <v>16</v>
      </c>
      <c r="D8" s="32"/>
      <c r="E8" s="32"/>
      <c r="F8" s="32"/>
    </row>
    <row r="9" spans="1:6" ht="13.9" x14ac:dyDescent="0.3">
      <c r="A9" s="2">
        <f t="shared" si="0"/>
        <v>7</v>
      </c>
      <c r="B9" s="32"/>
      <c r="C9" s="32"/>
      <c r="D9" s="32" t="s">
        <v>16</v>
      </c>
      <c r="E9" s="32"/>
      <c r="F9" s="4"/>
    </row>
    <row r="10" spans="1:6" ht="13.9" x14ac:dyDescent="0.3">
      <c r="A10" s="2">
        <v>8</v>
      </c>
      <c r="B10" s="32"/>
      <c r="C10" s="32"/>
      <c r="D10" s="32"/>
      <c r="E10" s="32"/>
      <c r="F10" s="4" t="s">
        <v>16</v>
      </c>
    </row>
    <row r="11" spans="1:6" ht="13.9" x14ac:dyDescent="0.3">
      <c r="A11" s="2">
        <v>9</v>
      </c>
      <c r="B11" s="32"/>
      <c r="C11" s="32"/>
      <c r="D11" s="32" t="s">
        <v>16</v>
      </c>
      <c r="E11" s="32"/>
      <c r="F11" s="32"/>
    </row>
    <row r="12" spans="1:6" ht="13.9" x14ac:dyDescent="0.3">
      <c r="A12" s="2">
        <v>10</v>
      </c>
      <c r="B12" s="32"/>
      <c r="C12" s="32"/>
      <c r="D12" s="32" t="s">
        <v>16</v>
      </c>
      <c r="E12" s="32"/>
      <c r="F12" s="32"/>
    </row>
    <row r="13" spans="1:6" ht="13.9" x14ac:dyDescent="0.3">
      <c r="A13" s="2">
        <v>11</v>
      </c>
      <c r="B13" s="32"/>
      <c r="C13" s="32"/>
      <c r="D13" s="32"/>
      <c r="E13" s="32" t="s">
        <v>16</v>
      </c>
      <c r="F13" s="32"/>
    </row>
    <row r="14" spans="1:6" ht="13.9" x14ac:dyDescent="0.3">
      <c r="A14" s="2">
        <v>12</v>
      </c>
      <c r="B14" s="32" t="s">
        <v>16</v>
      </c>
      <c r="C14" s="32"/>
      <c r="D14" s="32"/>
      <c r="E14" s="32"/>
      <c r="F14" s="32"/>
    </row>
    <row r="15" spans="1:6" ht="13.9" x14ac:dyDescent="0.3">
      <c r="A15" s="2">
        <v>13</v>
      </c>
      <c r="B15" s="32"/>
      <c r="C15" s="32"/>
      <c r="D15" s="32" t="s">
        <v>16</v>
      </c>
      <c r="E15" s="32"/>
      <c r="F15" s="4"/>
    </row>
    <row r="16" spans="1:6" ht="13.9" x14ac:dyDescent="0.3">
      <c r="A16" s="2">
        <v>14</v>
      </c>
      <c r="B16" s="32"/>
      <c r="C16" s="32"/>
      <c r="D16" s="32" t="s">
        <v>16</v>
      </c>
      <c r="E16" s="32"/>
      <c r="F16" s="4"/>
    </row>
    <row r="17" spans="1:7" ht="13.9" x14ac:dyDescent="0.3">
      <c r="A17" s="2">
        <v>15</v>
      </c>
      <c r="B17" s="32"/>
      <c r="C17" s="32"/>
      <c r="D17" s="32" t="s">
        <v>16</v>
      </c>
      <c r="E17" s="32"/>
      <c r="F17" s="4"/>
    </row>
    <row r="18" spans="1:7" ht="13.9" x14ac:dyDescent="0.3">
      <c r="A18" s="2">
        <v>16</v>
      </c>
      <c r="B18" s="32"/>
      <c r="C18" s="32"/>
      <c r="D18" s="32"/>
      <c r="E18" s="32" t="s">
        <v>16</v>
      </c>
      <c r="F18" s="4"/>
    </row>
    <row r="19" spans="1:7" ht="13.9" x14ac:dyDescent="0.3">
      <c r="A19" s="2">
        <v>17</v>
      </c>
      <c r="B19" s="32"/>
      <c r="C19" s="32"/>
      <c r="D19" s="32" t="s">
        <v>16</v>
      </c>
      <c r="E19" s="32"/>
      <c r="F19" s="32"/>
    </row>
    <row r="20" spans="1:7" ht="13.9" x14ac:dyDescent="0.3">
      <c r="A20" s="2">
        <v>18</v>
      </c>
      <c r="B20" s="32"/>
      <c r="C20" s="32"/>
      <c r="D20" s="32"/>
      <c r="E20" s="32" t="s">
        <v>16</v>
      </c>
      <c r="F20" s="32"/>
    </row>
    <row r="21" spans="1:7" ht="13.9" x14ac:dyDescent="0.3">
      <c r="A21" s="2">
        <v>19</v>
      </c>
      <c r="B21" s="32" t="s">
        <v>16</v>
      </c>
      <c r="C21" s="32"/>
      <c r="D21" s="32"/>
      <c r="E21" s="32"/>
      <c r="F21" s="4"/>
    </row>
    <row r="22" spans="1:7" ht="114.75" x14ac:dyDescent="0.2">
      <c r="A22" s="2">
        <v>20</v>
      </c>
      <c r="B22" s="32"/>
      <c r="C22" s="32"/>
      <c r="D22" s="32"/>
      <c r="E22" s="32"/>
      <c r="F22" s="26" t="s">
        <v>161</v>
      </c>
    </row>
    <row r="23" spans="1:7" ht="13.9" x14ac:dyDescent="0.3">
      <c r="A23" s="2">
        <v>21</v>
      </c>
      <c r="B23" s="32" t="s">
        <v>16</v>
      </c>
      <c r="C23" s="32"/>
      <c r="D23" s="32"/>
      <c r="E23" s="32"/>
      <c r="F23" s="32"/>
    </row>
    <row r="24" spans="1:7" ht="76.5" x14ac:dyDescent="0.2">
      <c r="A24" s="2">
        <v>22</v>
      </c>
      <c r="B24" s="32"/>
      <c r="C24" s="32"/>
      <c r="D24" s="32"/>
      <c r="E24" s="32"/>
      <c r="F24" s="26" t="s">
        <v>163</v>
      </c>
    </row>
    <row r="25" spans="1:7" ht="13.9" x14ac:dyDescent="0.3">
      <c r="A25" s="2">
        <v>23</v>
      </c>
      <c r="B25" s="32"/>
      <c r="C25" s="32"/>
      <c r="D25" s="32" t="s">
        <v>16</v>
      </c>
      <c r="E25" s="32"/>
      <c r="F25" s="32"/>
    </row>
    <row r="26" spans="1:7" ht="13.9" x14ac:dyDescent="0.3">
      <c r="A26" s="2">
        <v>24</v>
      </c>
      <c r="B26" s="32"/>
      <c r="C26" s="32"/>
      <c r="D26" s="32" t="s">
        <v>16</v>
      </c>
      <c r="E26" s="32"/>
      <c r="F26" s="32"/>
    </row>
    <row r="27" spans="1:7" ht="13.9" x14ac:dyDescent="0.3">
      <c r="A27" s="2">
        <v>25</v>
      </c>
      <c r="B27" s="32"/>
      <c r="C27" s="32"/>
      <c r="D27" s="32"/>
      <c r="E27" s="32" t="s">
        <v>16</v>
      </c>
      <c r="F27" s="32"/>
    </row>
    <row r="28" spans="1:7" ht="13.9" x14ac:dyDescent="0.3">
      <c r="A28" s="2">
        <v>26</v>
      </c>
      <c r="B28" s="32"/>
      <c r="C28" s="32"/>
      <c r="D28" s="32"/>
      <c r="E28" s="32" t="s">
        <v>16</v>
      </c>
      <c r="F28" s="32"/>
    </row>
    <row r="29" spans="1:7" ht="13.9" x14ac:dyDescent="0.3">
      <c r="A29" s="2">
        <v>27</v>
      </c>
      <c r="B29" s="32"/>
      <c r="C29" s="32"/>
      <c r="D29" s="32" t="s">
        <v>16</v>
      </c>
      <c r="E29" s="32"/>
      <c r="F29" s="32"/>
    </row>
    <row r="30" spans="1:7" s="67" customFormat="1" x14ac:dyDescent="0.2">
      <c r="A30" s="87" t="s">
        <v>182</v>
      </c>
      <c r="B30" s="64">
        <f>COUNTIF(B3:B29,"+")</f>
        <v>3</v>
      </c>
      <c r="C30" s="64">
        <f>COUNTIF(C3:C29,"+")</f>
        <v>1</v>
      </c>
      <c r="D30" s="64">
        <f t="shared" ref="D30" si="1">COUNTIF(D3:D29,"+")</f>
        <v>12</v>
      </c>
      <c r="E30" s="72">
        <f>COUNTIF(E3:E29,"+")</f>
        <v>7</v>
      </c>
      <c r="F30" s="72">
        <f>COUNTIF(F4:F29,"**")</f>
        <v>4</v>
      </c>
      <c r="G30" s="67" t="s">
        <v>231</v>
      </c>
    </row>
    <row r="31" spans="1:7" s="67" customFormat="1" x14ac:dyDescent="0.2">
      <c r="A31" s="87" t="s">
        <v>189</v>
      </c>
      <c r="B31" s="65">
        <f>B30/A29</f>
        <v>0.1111111111111111</v>
      </c>
      <c r="C31" s="65">
        <f>C30/A29</f>
        <v>3.7037037037037035E-2</v>
      </c>
      <c r="D31" s="65">
        <f>D30/A29</f>
        <v>0.44444444444444442</v>
      </c>
      <c r="E31" s="65">
        <f>E30/A29</f>
        <v>0.25925925925925924</v>
      </c>
      <c r="F31" s="65">
        <f>F30/A29</f>
        <v>0.14814814814814814</v>
      </c>
    </row>
  </sheetData>
  <mergeCells count="1">
    <mergeCell ref="B1:F1"/>
  </mergeCells>
  <pageMargins left="0.70866141732283472" right="0.70866141732283472" top="0.74803149606299213" bottom="0.74803149606299213" header="0.31496062992125984" footer="0.31496062992125984"/>
  <pageSetup paperSize="9" scale="70" orientation="portrait" r:id="rId1"/>
  <headerFooter>
    <oddFooter>&amp;A</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1"/>
  <sheetViews>
    <sheetView topLeftCell="A27" workbookViewId="0">
      <selection activeCell="E31" sqref="E31"/>
    </sheetView>
  </sheetViews>
  <sheetFormatPr defaultColWidth="8.85546875" defaultRowHeight="12.75" x14ac:dyDescent="0.2"/>
  <cols>
    <col min="1" max="1" width="17" style="5" bestFit="1" customWidth="1"/>
    <col min="2" max="2" width="15.28515625" style="1" customWidth="1"/>
    <col min="3" max="3" width="16" style="1" customWidth="1"/>
    <col min="4" max="4" width="15.7109375" style="1" customWidth="1"/>
    <col min="5" max="5" width="29.7109375" style="1" customWidth="1"/>
    <col min="6" max="6" width="14.28515625" style="1" bestFit="1" customWidth="1"/>
    <col min="7" max="16384" width="8.85546875" style="1"/>
  </cols>
  <sheetData>
    <row r="1" spans="1:5" ht="61.15" customHeight="1" x14ac:dyDescent="0.2">
      <c r="A1" s="17" t="s">
        <v>6</v>
      </c>
      <c r="B1" s="117" t="s">
        <v>169</v>
      </c>
      <c r="C1" s="117"/>
      <c r="D1" s="117"/>
      <c r="E1" s="117"/>
    </row>
    <row r="2" spans="1:5" ht="89.25" x14ac:dyDescent="0.2">
      <c r="A2" s="38"/>
      <c r="B2" s="32" t="s">
        <v>170</v>
      </c>
      <c r="C2" s="32" t="s">
        <v>171</v>
      </c>
      <c r="D2" s="32" t="s">
        <v>172</v>
      </c>
      <c r="E2" s="32" t="s">
        <v>5</v>
      </c>
    </row>
    <row r="3" spans="1:5" ht="13.9" x14ac:dyDescent="0.3">
      <c r="A3" s="2">
        <v>1</v>
      </c>
      <c r="B3" s="32"/>
      <c r="C3" s="32" t="s">
        <v>16</v>
      </c>
      <c r="D3" s="32"/>
      <c r="E3" s="4"/>
    </row>
    <row r="4" spans="1:5" ht="13.9" x14ac:dyDescent="0.3">
      <c r="A4" s="2">
        <f>A3+1</f>
        <v>2</v>
      </c>
      <c r="B4" s="32"/>
      <c r="C4" s="32" t="s">
        <v>16</v>
      </c>
      <c r="D4" s="32"/>
      <c r="E4" s="32"/>
    </row>
    <row r="5" spans="1:5" ht="25.5" x14ac:dyDescent="0.2">
      <c r="A5" s="2">
        <f t="shared" ref="A5:A9" si="0">A4+1</f>
        <v>3</v>
      </c>
      <c r="B5" s="32"/>
      <c r="C5" s="32"/>
      <c r="D5" s="32"/>
      <c r="E5" s="26" t="s">
        <v>155</v>
      </c>
    </row>
    <row r="6" spans="1:5" ht="13.9" x14ac:dyDescent="0.3">
      <c r="A6" s="2">
        <f t="shared" si="0"/>
        <v>4</v>
      </c>
      <c r="B6" s="32"/>
      <c r="C6" s="32" t="s">
        <v>16</v>
      </c>
      <c r="D6" s="32"/>
      <c r="E6" s="4"/>
    </row>
    <row r="7" spans="1:5" ht="13.9" x14ac:dyDescent="0.3">
      <c r="A7" s="2">
        <f t="shared" si="0"/>
        <v>5</v>
      </c>
      <c r="B7" s="32"/>
      <c r="C7" s="32" t="s">
        <v>16</v>
      </c>
      <c r="D7" s="32"/>
      <c r="E7" s="32"/>
    </row>
    <row r="8" spans="1:5" ht="382.5" x14ac:dyDescent="0.2">
      <c r="A8" s="2">
        <f t="shared" si="0"/>
        <v>6</v>
      </c>
      <c r="B8" s="19"/>
      <c r="C8" s="19"/>
      <c r="D8" s="19"/>
      <c r="E8" s="26" t="s">
        <v>202</v>
      </c>
    </row>
    <row r="9" spans="1:5" ht="13.9" x14ac:dyDescent="0.3">
      <c r="A9" s="2">
        <f t="shared" si="0"/>
        <v>7</v>
      </c>
      <c r="B9" s="32" t="s">
        <v>16</v>
      </c>
      <c r="C9" s="32"/>
      <c r="D9" s="32"/>
      <c r="E9" s="4"/>
    </row>
    <row r="10" spans="1:5" ht="13.9" x14ac:dyDescent="0.3">
      <c r="A10" s="2">
        <v>8</v>
      </c>
      <c r="B10" s="32"/>
      <c r="C10" s="32"/>
      <c r="D10" s="32"/>
      <c r="E10" s="4" t="s">
        <v>16</v>
      </c>
    </row>
    <row r="11" spans="1:5" ht="13.9" x14ac:dyDescent="0.3">
      <c r="A11" s="2">
        <v>9</v>
      </c>
      <c r="B11" s="32"/>
      <c r="C11" s="32" t="s">
        <v>16</v>
      </c>
      <c r="D11" s="32"/>
      <c r="E11" s="32"/>
    </row>
    <row r="12" spans="1:5" ht="13.9" x14ac:dyDescent="0.3">
      <c r="A12" s="2">
        <v>10</v>
      </c>
      <c r="B12" s="32"/>
      <c r="C12" s="32" t="s">
        <v>16</v>
      </c>
      <c r="D12" s="32"/>
      <c r="E12" s="32"/>
    </row>
    <row r="13" spans="1:5" ht="13.9" x14ac:dyDescent="0.3">
      <c r="A13" s="2">
        <v>11</v>
      </c>
      <c r="B13" s="32"/>
      <c r="C13" s="32" t="s">
        <v>16</v>
      </c>
      <c r="D13" s="32"/>
      <c r="E13" s="32"/>
    </row>
    <row r="14" spans="1:5" ht="13.9" x14ac:dyDescent="0.3">
      <c r="A14" s="2">
        <v>12</v>
      </c>
      <c r="B14" s="32"/>
      <c r="C14" s="32"/>
      <c r="D14" s="32" t="s">
        <v>16</v>
      </c>
      <c r="E14" s="32"/>
    </row>
    <row r="15" spans="1:5" ht="13.9" x14ac:dyDescent="0.3">
      <c r="A15" s="2">
        <v>13</v>
      </c>
      <c r="B15" s="32" t="s">
        <v>16</v>
      </c>
      <c r="C15" s="32"/>
      <c r="D15" s="32"/>
      <c r="E15" s="4"/>
    </row>
    <row r="16" spans="1:5" ht="13.9" x14ac:dyDescent="0.3">
      <c r="A16" s="2">
        <v>14</v>
      </c>
      <c r="B16" s="32"/>
      <c r="C16" s="32" t="s">
        <v>16</v>
      </c>
      <c r="D16" s="32"/>
      <c r="E16" s="4"/>
    </row>
    <row r="17" spans="1:6" ht="13.9" x14ac:dyDescent="0.3">
      <c r="A17" s="2">
        <v>15</v>
      </c>
      <c r="B17" s="32" t="s">
        <v>16</v>
      </c>
      <c r="C17" s="32"/>
      <c r="D17" s="32"/>
      <c r="E17" s="4"/>
    </row>
    <row r="18" spans="1:6" ht="13.9" x14ac:dyDescent="0.3">
      <c r="A18" s="2">
        <v>16</v>
      </c>
      <c r="B18" s="32"/>
      <c r="C18" s="32" t="s">
        <v>16</v>
      </c>
      <c r="D18" s="32"/>
      <c r="E18" s="4"/>
    </row>
    <row r="19" spans="1:6" ht="13.9" x14ac:dyDescent="0.3">
      <c r="A19" s="2">
        <v>17</v>
      </c>
      <c r="B19" s="32"/>
      <c r="C19" s="32" t="s">
        <v>16</v>
      </c>
      <c r="D19" s="32"/>
      <c r="E19" s="4"/>
    </row>
    <row r="20" spans="1:6" ht="13.9" x14ac:dyDescent="0.3">
      <c r="A20" s="2">
        <v>18</v>
      </c>
      <c r="B20" s="32"/>
      <c r="C20" s="32" t="s">
        <v>16</v>
      </c>
      <c r="D20" s="32"/>
      <c r="E20" s="32"/>
    </row>
    <row r="21" spans="1:6" ht="63.75" x14ac:dyDescent="0.2">
      <c r="A21" s="2">
        <v>19</v>
      </c>
      <c r="B21" s="32"/>
      <c r="C21" s="32"/>
      <c r="D21" s="32"/>
      <c r="E21" s="4" t="s">
        <v>217</v>
      </c>
    </row>
    <row r="22" spans="1:6" ht="63.75" x14ac:dyDescent="0.2">
      <c r="A22" s="2">
        <v>20</v>
      </c>
      <c r="B22" s="32"/>
      <c r="C22" s="32"/>
      <c r="D22" s="32"/>
      <c r="E22" s="26" t="s">
        <v>161</v>
      </c>
    </row>
    <row r="23" spans="1:6" x14ac:dyDescent="0.2">
      <c r="A23" s="2">
        <v>21</v>
      </c>
      <c r="B23" s="32"/>
      <c r="C23" s="32"/>
      <c r="D23" s="32" t="s">
        <v>16</v>
      </c>
      <c r="E23" s="26" t="s">
        <v>173</v>
      </c>
    </row>
    <row r="24" spans="1:6" ht="38.25" x14ac:dyDescent="0.2">
      <c r="A24" s="2">
        <v>22</v>
      </c>
      <c r="B24" s="32"/>
      <c r="C24" s="32"/>
      <c r="D24" s="32"/>
      <c r="E24" s="26" t="s">
        <v>163</v>
      </c>
    </row>
    <row r="25" spans="1:6" ht="13.9" x14ac:dyDescent="0.3">
      <c r="A25" s="2">
        <v>23</v>
      </c>
      <c r="B25" s="32"/>
      <c r="C25" s="32" t="s">
        <v>16</v>
      </c>
      <c r="D25" s="32"/>
      <c r="E25" s="32"/>
    </row>
    <row r="26" spans="1:6" ht="13.9" x14ac:dyDescent="0.3">
      <c r="A26" s="2">
        <v>24</v>
      </c>
      <c r="B26" s="32"/>
      <c r="C26" s="32" t="s">
        <v>16</v>
      </c>
      <c r="D26" s="32"/>
      <c r="E26" s="32"/>
    </row>
    <row r="27" spans="1:6" ht="13.9" x14ac:dyDescent="0.3">
      <c r="A27" s="2">
        <v>25</v>
      </c>
      <c r="B27" s="32" t="s">
        <v>16</v>
      </c>
      <c r="C27" s="32"/>
      <c r="D27" s="32"/>
      <c r="E27" s="32"/>
    </row>
    <row r="28" spans="1:6" ht="13.9" x14ac:dyDescent="0.3">
      <c r="A28" s="2">
        <v>26</v>
      </c>
      <c r="B28" s="32"/>
      <c r="C28" s="32"/>
      <c r="D28" s="32" t="s">
        <v>16</v>
      </c>
      <c r="E28" s="32"/>
    </row>
    <row r="29" spans="1:6" ht="13.9" x14ac:dyDescent="0.3">
      <c r="A29" s="2">
        <v>27</v>
      </c>
      <c r="B29" s="32"/>
      <c r="C29" s="32" t="s">
        <v>16</v>
      </c>
      <c r="D29" s="32"/>
      <c r="E29" s="4"/>
    </row>
    <row r="30" spans="1:6" s="67" customFormat="1" x14ac:dyDescent="0.2">
      <c r="A30" s="87" t="s">
        <v>182</v>
      </c>
      <c r="B30" s="64">
        <f>COUNTIF(B3:B29,"+")</f>
        <v>4</v>
      </c>
      <c r="C30" s="64">
        <f>COUNTIF(C3:C29,"+")</f>
        <v>14</v>
      </c>
      <c r="D30" s="64">
        <f t="shared" ref="D30" si="1">COUNTIF(D3:D29,"+")</f>
        <v>3</v>
      </c>
      <c r="E30" s="72">
        <f>COUNTIF(E3:E29,"**")-1</f>
        <v>6</v>
      </c>
      <c r="F30" s="67" t="s">
        <v>231</v>
      </c>
    </row>
    <row r="31" spans="1:6" s="67" customFormat="1" x14ac:dyDescent="0.2">
      <c r="A31" s="87" t="s">
        <v>189</v>
      </c>
      <c r="B31" s="65">
        <f>B30/A29</f>
        <v>0.14814814814814814</v>
      </c>
      <c r="C31" s="65">
        <f>C30/A29</f>
        <v>0.51851851851851849</v>
      </c>
      <c r="D31" s="65">
        <f>D30/A29</f>
        <v>0.1111111111111111</v>
      </c>
      <c r="E31" s="65">
        <f>E30/A29</f>
        <v>0.22222222222222221</v>
      </c>
    </row>
  </sheetData>
  <mergeCells count="1">
    <mergeCell ref="B1:E1"/>
  </mergeCells>
  <pageMargins left="0.70866141732283472" right="0.70866141732283472" top="0.74803149606299213" bottom="0.74803149606299213" header="0.31496062992125984" footer="0.31496062992125984"/>
  <pageSetup paperSize="9" scale="67" orientation="portrait" r:id="rId1"/>
  <headerFooter>
    <oddFooter>&amp;A</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1"/>
  <sheetViews>
    <sheetView workbookViewId="0">
      <selection activeCell="H18" sqref="H18"/>
    </sheetView>
  </sheetViews>
  <sheetFormatPr defaultColWidth="8.85546875" defaultRowHeight="12.75" x14ac:dyDescent="0.2"/>
  <cols>
    <col min="1" max="1" width="17" style="1" bestFit="1" customWidth="1"/>
    <col min="2" max="2" width="12.7109375" style="1" customWidth="1"/>
    <col min="3" max="3" width="13.28515625" style="1" customWidth="1"/>
    <col min="4" max="4" width="12.5703125" style="1" customWidth="1"/>
    <col min="5" max="5" width="13.28515625" style="1" customWidth="1"/>
    <col min="6" max="6" width="14.85546875" style="1" customWidth="1"/>
    <col min="7" max="7" width="17.140625" style="1" customWidth="1"/>
    <col min="8" max="8" width="14.28515625" style="1" bestFit="1" customWidth="1"/>
    <col min="9" max="16384" width="8.85546875" style="1"/>
  </cols>
  <sheetData>
    <row r="1" spans="1:7" ht="40.9" customHeight="1" x14ac:dyDescent="0.2">
      <c r="A1" s="20"/>
      <c r="B1" s="127" t="s">
        <v>174</v>
      </c>
      <c r="C1" s="127"/>
      <c r="D1" s="127"/>
      <c r="E1" s="127"/>
      <c r="F1" s="127"/>
      <c r="G1" s="127"/>
    </row>
    <row r="2" spans="1:7" ht="127.5" x14ac:dyDescent="0.2">
      <c r="A2" s="29" t="s">
        <v>6</v>
      </c>
      <c r="B2" s="32" t="s">
        <v>218</v>
      </c>
      <c r="C2" s="32" t="s">
        <v>219</v>
      </c>
      <c r="D2" s="32" t="s">
        <v>220</v>
      </c>
      <c r="E2" s="32" t="s">
        <v>221</v>
      </c>
      <c r="F2" s="32" t="s">
        <v>175</v>
      </c>
      <c r="G2" s="32" t="s">
        <v>5</v>
      </c>
    </row>
    <row r="3" spans="1:7" x14ac:dyDescent="0.2">
      <c r="A3" s="7">
        <v>1</v>
      </c>
      <c r="B3" s="32"/>
      <c r="C3" s="32"/>
      <c r="D3" s="32"/>
      <c r="E3" s="32" t="s">
        <v>16</v>
      </c>
      <c r="F3" s="32"/>
      <c r="G3" s="4"/>
    </row>
    <row r="4" spans="1:7" x14ac:dyDescent="0.2">
      <c r="A4" s="7">
        <f>A3+1</f>
        <v>2</v>
      </c>
      <c r="B4" s="32"/>
      <c r="C4" s="32"/>
      <c r="D4" s="32"/>
      <c r="E4" s="32"/>
      <c r="F4" s="32" t="s">
        <v>16</v>
      </c>
      <c r="G4" s="32"/>
    </row>
    <row r="5" spans="1:7" ht="38.25" x14ac:dyDescent="0.2">
      <c r="A5" s="7">
        <f t="shared" ref="A5:A29" si="0">A4+1</f>
        <v>3</v>
      </c>
      <c r="B5" s="32"/>
      <c r="C5" s="32"/>
      <c r="D5" s="32"/>
      <c r="E5" s="32"/>
      <c r="F5" s="32"/>
      <c r="G5" s="26" t="s">
        <v>155</v>
      </c>
    </row>
    <row r="6" spans="1:7" x14ac:dyDescent="0.2">
      <c r="A6" s="7">
        <f t="shared" si="0"/>
        <v>4</v>
      </c>
      <c r="B6" s="32"/>
      <c r="C6" s="32" t="s">
        <v>16</v>
      </c>
      <c r="D6" s="32"/>
      <c r="E6" s="32"/>
      <c r="F6" s="32"/>
      <c r="G6" s="4"/>
    </row>
    <row r="7" spans="1:7" x14ac:dyDescent="0.2">
      <c r="A7" s="7">
        <f t="shared" si="0"/>
        <v>5</v>
      </c>
      <c r="B7" s="32" t="s">
        <v>16</v>
      </c>
      <c r="C7" s="32"/>
      <c r="D7" s="32"/>
      <c r="E7" s="32"/>
      <c r="F7" s="32"/>
      <c r="G7" s="32"/>
    </row>
    <row r="8" spans="1:7" ht="102" x14ac:dyDescent="0.2">
      <c r="A8" s="7">
        <f t="shared" si="0"/>
        <v>6</v>
      </c>
      <c r="B8" s="32"/>
      <c r="C8" s="32"/>
      <c r="D8" s="32"/>
      <c r="E8" s="32"/>
      <c r="F8" s="32"/>
      <c r="G8" s="26" t="s">
        <v>176</v>
      </c>
    </row>
    <row r="9" spans="1:7" ht="51" x14ac:dyDescent="0.2">
      <c r="A9" s="7">
        <f t="shared" si="0"/>
        <v>7</v>
      </c>
      <c r="B9" s="32"/>
      <c r="C9" s="32"/>
      <c r="D9" s="32"/>
      <c r="E9" s="32"/>
      <c r="F9" s="32"/>
      <c r="G9" s="26" t="s">
        <v>177</v>
      </c>
    </row>
    <row r="10" spans="1:7" x14ac:dyDescent="0.2">
      <c r="A10" s="7">
        <f t="shared" si="0"/>
        <v>8</v>
      </c>
      <c r="B10" s="32"/>
      <c r="C10" s="32"/>
      <c r="D10" s="32"/>
      <c r="E10" s="32"/>
      <c r="F10" s="32" t="s">
        <v>16</v>
      </c>
      <c r="G10" s="4"/>
    </row>
    <row r="11" spans="1:7" x14ac:dyDescent="0.2">
      <c r="A11" s="7">
        <f t="shared" si="0"/>
        <v>9</v>
      </c>
      <c r="B11" s="32"/>
      <c r="C11" s="32" t="s">
        <v>16</v>
      </c>
      <c r="D11" s="32"/>
      <c r="E11" s="32"/>
      <c r="F11" s="32"/>
      <c r="G11" s="32"/>
    </row>
    <row r="12" spans="1:7" x14ac:dyDescent="0.2">
      <c r="A12" s="7">
        <f t="shared" si="0"/>
        <v>10</v>
      </c>
      <c r="B12" s="32"/>
      <c r="C12" s="32" t="s">
        <v>16</v>
      </c>
      <c r="D12" s="32"/>
      <c r="E12" s="32"/>
      <c r="F12" s="32"/>
      <c r="G12" s="32"/>
    </row>
    <row r="13" spans="1:7" x14ac:dyDescent="0.2">
      <c r="A13" s="7">
        <f t="shared" si="0"/>
        <v>11</v>
      </c>
      <c r="B13" s="32"/>
      <c r="C13" s="32" t="s">
        <v>16</v>
      </c>
      <c r="D13" s="32"/>
      <c r="E13" s="32"/>
      <c r="F13" s="32"/>
      <c r="G13" s="32"/>
    </row>
    <row r="14" spans="1:7" x14ac:dyDescent="0.2">
      <c r="A14" s="7">
        <f t="shared" si="0"/>
        <v>12</v>
      </c>
      <c r="B14" s="32" t="s">
        <v>16</v>
      </c>
      <c r="C14" s="32"/>
      <c r="D14" s="32"/>
      <c r="E14" s="32"/>
      <c r="F14" s="32"/>
      <c r="G14" s="32"/>
    </row>
    <row r="15" spans="1:7" x14ac:dyDescent="0.2">
      <c r="A15" s="7">
        <f t="shared" si="0"/>
        <v>13</v>
      </c>
      <c r="B15" s="32"/>
      <c r="C15" s="32" t="s">
        <v>16</v>
      </c>
      <c r="D15" s="32"/>
      <c r="E15" s="32"/>
      <c r="F15" s="32"/>
      <c r="G15" s="4"/>
    </row>
    <row r="16" spans="1:7" x14ac:dyDescent="0.2">
      <c r="A16" s="7">
        <f t="shared" si="0"/>
        <v>14</v>
      </c>
      <c r="B16" s="32"/>
      <c r="C16" s="32" t="s">
        <v>16</v>
      </c>
      <c r="D16" s="32"/>
      <c r="E16" s="32"/>
      <c r="F16" s="32"/>
      <c r="G16" s="4"/>
    </row>
    <row r="17" spans="1:8" x14ac:dyDescent="0.2">
      <c r="A17" s="7">
        <f t="shared" si="0"/>
        <v>15</v>
      </c>
      <c r="B17" s="32"/>
      <c r="C17" s="32" t="s">
        <v>16</v>
      </c>
      <c r="D17" s="32"/>
      <c r="E17" s="32"/>
      <c r="F17" s="32"/>
      <c r="G17" s="4"/>
    </row>
    <row r="18" spans="1:8" x14ac:dyDescent="0.2">
      <c r="A18" s="7">
        <f t="shared" si="0"/>
        <v>16</v>
      </c>
      <c r="B18" s="32"/>
      <c r="C18" s="32"/>
      <c r="D18" s="32"/>
      <c r="E18" s="32" t="s">
        <v>16</v>
      </c>
      <c r="F18" s="32"/>
      <c r="G18" s="4"/>
    </row>
    <row r="19" spans="1:8" x14ac:dyDescent="0.2">
      <c r="A19" s="7">
        <f t="shared" si="0"/>
        <v>17</v>
      </c>
      <c r="B19" s="32"/>
      <c r="C19" s="32" t="s">
        <v>16</v>
      </c>
      <c r="D19" s="32"/>
      <c r="E19" s="32"/>
      <c r="F19" s="32"/>
      <c r="G19" s="4"/>
    </row>
    <row r="20" spans="1:8" x14ac:dyDescent="0.2">
      <c r="A20" s="7">
        <f t="shared" si="0"/>
        <v>18</v>
      </c>
      <c r="B20" s="32"/>
      <c r="C20" s="32" t="s">
        <v>16</v>
      </c>
      <c r="D20" s="32"/>
      <c r="E20" s="32"/>
      <c r="F20" s="32"/>
      <c r="G20" s="32"/>
    </row>
    <row r="21" spans="1:8" ht="127.5" x14ac:dyDescent="0.2">
      <c r="A21" s="7">
        <f t="shared" si="0"/>
        <v>19</v>
      </c>
      <c r="B21" s="32"/>
      <c r="C21" s="32"/>
      <c r="D21" s="32"/>
      <c r="E21" s="32"/>
      <c r="F21" s="32"/>
      <c r="G21" s="26" t="s">
        <v>178</v>
      </c>
    </row>
    <row r="22" spans="1:8" ht="114.75" x14ac:dyDescent="0.2">
      <c r="A22" s="7">
        <f t="shared" si="0"/>
        <v>20</v>
      </c>
      <c r="B22" s="32"/>
      <c r="C22" s="32"/>
      <c r="D22" s="32"/>
      <c r="E22" s="32"/>
      <c r="F22" s="32"/>
      <c r="G22" s="26" t="s">
        <v>161</v>
      </c>
    </row>
    <row r="23" spans="1:8" ht="51" x14ac:dyDescent="0.2">
      <c r="A23" s="7">
        <f t="shared" si="0"/>
        <v>21</v>
      </c>
      <c r="B23" s="32"/>
      <c r="C23" s="32"/>
      <c r="D23" s="32"/>
      <c r="E23" s="32"/>
      <c r="F23" s="32"/>
      <c r="G23" s="26" t="s">
        <v>179</v>
      </c>
    </row>
    <row r="24" spans="1:8" ht="89.25" x14ac:dyDescent="0.2">
      <c r="A24" s="7">
        <f t="shared" si="0"/>
        <v>22</v>
      </c>
      <c r="B24" s="32"/>
      <c r="C24" s="32"/>
      <c r="D24" s="32"/>
      <c r="E24" s="32"/>
      <c r="F24" s="32"/>
      <c r="G24" s="26" t="s">
        <v>163</v>
      </c>
    </row>
    <row r="25" spans="1:8" x14ac:dyDescent="0.2">
      <c r="A25" s="7">
        <f t="shared" si="0"/>
        <v>23</v>
      </c>
      <c r="B25" s="32"/>
      <c r="C25" s="32"/>
      <c r="D25" s="32" t="s">
        <v>16</v>
      </c>
      <c r="E25" s="32"/>
      <c r="F25" s="32"/>
      <c r="G25" s="32"/>
    </row>
    <row r="26" spans="1:8" x14ac:dyDescent="0.2">
      <c r="A26" s="7">
        <f t="shared" si="0"/>
        <v>24</v>
      </c>
      <c r="B26" s="32"/>
      <c r="C26" s="32"/>
      <c r="D26" s="32"/>
      <c r="E26" s="32"/>
      <c r="F26" s="32" t="s">
        <v>16</v>
      </c>
      <c r="G26" s="32"/>
    </row>
    <row r="27" spans="1:8" x14ac:dyDescent="0.2">
      <c r="A27" s="7">
        <f t="shared" si="0"/>
        <v>25</v>
      </c>
      <c r="B27" s="32"/>
      <c r="C27" s="32" t="s">
        <v>16</v>
      </c>
      <c r="D27" s="32"/>
      <c r="E27" s="32"/>
      <c r="F27" s="32"/>
      <c r="G27" s="32"/>
    </row>
    <row r="28" spans="1:8" x14ac:dyDescent="0.2">
      <c r="A28" s="7">
        <f t="shared" si="0"/>
        <v>26</v>
      </c>
      <c r="B28" s="32"/>
      <c r="C28" s="32" t="s">
        <v>16</v>
      </c>
      <c r="D28" s="32"/>
      <c r="E28" s="32"/>
      <c r="F28" s="32"/>
      <c r="G28" s="32"/>
    </row>
    <row r="29" spans="1:8" x14ac:dyDescent="0.2">
      <c r="A29" s="7">
        <f t="shared" si="0"/>
        <v>27</v>
      </c>
      <c r="B29" s="32"/>
      <c r="C29" s="32"/>
      <c r="D29" s="32"/>
      <c r="E29" s="32"/>
      <c r="F29" s="32" t="s">
        <v>16</v>
      </c>
      <c r="G29" s="4"/>
    </row>
    <row r="30" spans="1:8" x14ac:dyDescent="0.2">
      <c r="A30" s="35" t="s">
        <v>182</v>
      </c>
      <c r="B30" s="46">
        <f>COUNTIF(B3:B29,"+")</f>
        <v>2</v>
      </c>
      <c r="C30" s="46">
        <f>COUNTIF(C3:C29,"+")</f>
        <v>11</v>
      </c>
      <c r="D30" s="28">
        <f t="shared" ref="D30:F30" si="1">COUNTIF(D3:D29,"+")</f>
        <v>1</v>
      </c>
      <c r="E30" s="28">
        <f t="shared" si="1"/>
        <v>2</v>
      </c>
      <c r="F30" s="28">
        <f t="shared" si="1"/>
        <v>4</v>
      </c>
      <c r="G30" s="28">
        <f>COUNTIF(G3:G29,"**")</f>
        <v>7</v>
      </c>
      <c r="H30" s="1" t="s">
        <v>201</v>
      </c>
    </row>
    <row r="31" spans="1:8" x14ac:dyDescent="0.2">
      <c r="A31" s="35" t="s">
        <v>189</v>
      </c>
      <c r="B31" s="37">
        <f>B30/A29</f>
        <v>7.407407407407407E-2</v>
      </c>
      <c r="C31" s="37">
        <f>C30/A29</f>
        <v>0.40740740740740738</v>
      </c>
      <c r="D31" s="37">
        <f>D30/A29</f>
        <v>3.7037037037037035E-2</v>
      </c>
      <c r="E31" s="37">
        <f>E30/A29</f>
        <v>7.407407407407407E-2</v>
      </c>
      <c r="F31" s="37">
        <f>F30/A29</f>
        <v>0.14814814814814814</v>
      </c>
      <c r="G31" s="37">
        <f>G30/A29</f>
        <v>0.25925925925925924</v>
      </c>
    </row>
  </sheetData>
  <mergeCells count="1">
    <mergeCell ref="B1:G1"/>
  </mergeCells>
  <pageMargins left="0.70866141732283472" right="0.70866141732283472" top="0.74803149606299213" bottom="0.74803149606299213" header="0.31496062992125984" footer="0.31496062992125984"/>
  <pageSetup paperSize="9" scale="65" orientation="portrait" r:id="rId1"/>
  <headerFooter>
    <oddFooter>&amp;A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30"/>
  <sheetViews>
    <sheetView topLeftCell="A28" workbookViewId="0">
      <selection activeCell="H13" sqref="H13"/>
    </sheetView>
  </sheetViews>
  <sheetFormatPr defaultColWidth="8.85546875" defaultRowHeight="12.75" x14ac:dyDescent="0.2"/>
  <cols>
    <col min="1" max="1" width="17" style="5" customWidth="1"/>
    <col min="2" max="2" width="14.7109375" style="1" customWidth="1"/>
    <col min="3" max="3" width="15.42578125" style="1" customWidth="1"/>
    <col min="4" max="4" width="18.5703125" style="1" customWidth="1"/>
    <col min="5" max="16384" width="8.85546875" style="1"/>
  </cols>
  <sheetData>
    <row r="1" spans="1:4" ht="69.599999999999994" customHeight="1" x14ac:dyDescent="0.2">
      <c r="A1" s="27" t="s">
        <v>181</v>
      </c>
      <c r="B1" s="104" t="s">
        <v>190</v>
      </c>
      <c r="C1" s="105"/>
      <c r="D1" s="106"/>
    </row>
    <row r="2" spans="1:4" x14ac:dyDescent="0.2">
      <c r="A2" s="15"/>
      <c r="B2" s="3" t="s">
        <v>18</v>
      </c>
      <c r="C2" s="3" t="s">
        <v>19</v>
      </c>
      <c r="D2" s="3" t="s">
        <v>20</v>
      </c>
    </row>
    <row r="3" spans="1:4" ht="13.9" x14ac:dyDescent="0.3">
      <c r="A3" s="7">
        <v>1</v>
      </c>
      <c r="B3" s="3" t="s">
        <v>16</v>
      </c>
      <c r="C3" s="3"/>
      <c r="D3" s="3"/>
    </row>
    <row r="4" spans="1:4" ht="13.9" x14ac:dyDescent="0.3">
      <c r="A4" s="7">
        <f t="shared" ref="A4:A9" si="0">A3+1</f>
        <v>2</v>
      </c>
      <c r="B4" s="3" t="s">
        <v>16</v>
      </c>
      <c r="C4" s="3"/>
      <c r="D4" s="3"/>
    </row>
    <row r="5" spans="1:4" ht="13.9" x14ac:dyDescent="0.3">
      <c r="A5" s="7">
        <f t="shared" si="0"/>
        <v>3</v>
      </c>
      <c r="B5" s="3" t="s">
        <v>16</v>
      </c>
      <c r="C5" s="3"/>
      <c r="D5" s="3"/>
    </row>
    <row r="6" spans="1:4" ht="13.9" x14ac:dyDescent="0.3">
      <c r="A6" s="7">
        <f t="shared" si="0"/>
        <v>4</v>
      </c>
      <c r="B6" s="3" t="s">
        <v>16</v>
      </c>
      <c r="C6" s="3"/>
      <c r="D6" s="3"/>
    </row>
    <row r="7" spans="1:4" ht="13.9" x14ac:dyDescent="0.3">
      <c r="A7" s="7">
        <f t="shared" si="0"/>
        <v>5</v>
      </c>
      <c r="B7" s="3" t="s">
        <v>16</v>
      </c>
      <c r="C7" s="3"/>
      <c r="D7" s="3"/>
    </row>
    <row r="8" spans="1:4" ht="13.9" x14ac:dyDescent="0.3">
      <c r="A8" s="7">
        <f t="shared" si="0"/>
        <v>6</v>
      </c>
      <c r="B8" s="3" t="s">
        <v>16</v>
      </c>
      <c r="C8" s="3"/>
      <c r="D8" s="3"/>
    </row>
    <row r="9" spans="1:4" ht="13.9" x14ac:dyDescent="0.3">
      <c r="A9" s="7">
        <f t="shared" si="0"/>
        <v>7</v>
      </c>
      <c r="B9" s="3" t="s">
        <v>16</v>
      </c>
      <c r="C9" s="3"/>
      <c r="D9" s="3"/>
    </row>
    <row r="10" spans="1:4" ht="13.9" x14ac:dyDescent="0.3">
      <c r="A10" s="7">
        <v>9</v>
      </c>
      <c r="B10" s="3" t="s">
        <v>16</v>
      </c>
      <c r="C10" s="3"/>
      <c r="D10" s="3"/>
    </row>
    <row r="11" spans="1:4" ht="13.9" x14ac:dyDescent="0.3">
      <c r="A11" s="7">
        <v>10</v>
      </c>
      <c r="B11" s="32" t="s">
        <v>16</v>
      </c>
      <c r="C11" s="32"/>
      <c r="D11" s="32"/>
    </row>
    <row r="12" spans="1:4" ht="13.9" x14ac:dyDescent="0.3">
      <c r="A12" s="7">
        <v>11</v>
      </c>
      <c r="B12" s="3" t="s">
        <v>16</v>
      </c>
      <c r="C12" s="3"/>
      <c r="D12" s="3"/>
    </row>
    <row r="13" spans="1:4" ht="13.9" x14ac:dyDescent="0.3">
      <c r="A13" s="7">
        <v>12</v>
      </c>
      <c r="B13" s="50"/>
      <c r="C13" s="3" t="s">
        <v>16</v>
      </c>
      <c r="D13" s="3"/>
    </row>
    <row r="14" spans="1:4" ht="13.9" x14ac:dyDescent="0.3">
      <c r="A14" s="7">
        <v>13</v>
      </c>
      <c r="B14" s="3" t="s">
        <v>16</v>
      </c>
      <c r="C14" s="3"/>
      <c r="D14" s="3"/>
    </row>
    <row r="15" spans="1:4" ht="13.9" x14ac:dyDescent="0.3">
      <c r="A15" s="7">
        <v>14</v>
      </c>
      <c r="B15" s="3" t="s">
        <v>16</v>
      </c>
      <c r="C15" s="3"/>
      <c r="D15" s="3"/>
    </row>
    <row r="16" spans="1:4" ht="13.9" x14ac:dyDescent="0.3">
      <c r="A16" s="7">
        <v>15</v>
      </c>
      <c r="B16" s="3" t="s">
        <v>16</v>
      </c>
      <c r="C16" s="3"/>
      <c r="D16" s="3"/>
    </row>
    <row r="17" spans="1:4" ht="13.9" x14ac:dyDescent="0.3">
      <c r="A17" s="7">
        <v>16</v>
      </c>
      <c r="B17" s="3" t="s">
        <v>16</v>
      </c>
      <c r="C17" s="3"/>
      <c r="D17" s="3"/>
    </row>
    <row r="18" spans="1:4" ht="13.9" x14ac:dyDescent="0.3">
      <c r="A18" s="7">
        <v>17</v>
      </c>
      <c r="B18" s="3" t="s">
        <v>16</v>
      </c>
      <c r="C18" s="3"/>
      <c r="D18" s="3"/>
    </row>
    <row r="19" spans="1:4" ht="13.9" x14ac:dyDescent="0.3">
      <c r="A19" s="7">
        <v>18</v>
      </c>
      <c r="B19" s="3" t="s">
        <v>16</v>
      </c>
      <c r="C19" s="3"/>
      <c r="D19" s="3"/>
    </row>
    <row r="20" spans="1:4" ht="13.9" x14ac:dyDescent="0.3">
      <c r="A20" s="7">
        <v>19</v>
      </c>
      <c r="B20" s="3" t="s">
        <v>16</v>
      </c>
      <c r="C20" s="3"/>
      <c r="D20" s="3"/>
    </row>
    <row r="21" spans="1:4" ht="13.9" x14ac:dyDescent="0.3">
      <c r="A21" s="7">
        <v>20</v>
      </c>
      <c r="B21" s="3" t="s">
        <v>16</v>
      </c>
      <c r="C21" s="3"/>
      <c r="D21" s="3"/>
    </row>
    <row r="22" spans="1:4" ht="13.9" x14ac:dyDescent="0.3">
      <c r="A22" s="7">
        <v>21</v>
      </c>
      <c r="B22" s="3" t="s">
        <v>16</v>
      </c>
      <c r="C22" s="3"/>
      <c r="D22" s="3"/>
    </row>
    <row r="23" spans="1:4" ht="13.9" x14ac:dyDescent="0.3">
      <c r="A23" s="7">
        <v>22</v>
      </c>
      <c r="B23" s="50"/>
      <c r="C23" s="3"/>
      <c r="D23" s="3" t="s">
        <v>16</v>
      </c>
    </row>
    <row r="24" spans="1:4" ht="13.9" x14ac:dyDescent="0.3">
      <c r="A24" s="7">
        <v>23</v>
      </c>
      <c r="B24" s="3" t="s">
        <v>16</v>
      </c>
      <c r="C24" s="3"/>
      <c r="D24" s="3"/>
    </row>
    <row r="25" spans="1:4" ht="13.9" x14ac:dyDescent="0.3">
      <c r="A25" s="7">
        <v>24</v>
      </c>
      <c r="B25" s="3" t="s">
        <v>16</v>
      </c>
      <c r="C25" s="3"/>
      <c r="D25" s="3"/>
    </row>
    <row r="26" spans="1:4" ht="13.9" x14ac:dyDescent="0.3">
      <c r="A26" s="7">
        <v>25</v>
      </c>
      <c r="B26" s="3" t="s">
        <v>16</v>
      </c>
      <c r="C26" s="3"/>
      <c r="D26" s="3"/>
    </row>
    <row r="27" spans="1:4" ht="13.9" x14ac:dyDescent="0.3">
      <c r="A27" s="7">
        <v>26</v>
      </c>
      <c r="B27" s="3" t="s">
        <v>16</v>
      </c>
      <c r="C27" s="3"/>
      <c r="D27" s="3"/>
    </row>
    <row r="28" spans="1:4" ht="13.9" x14ac:dyDescent="0.3">
      <c r="A28" s="7">
        <v>27</v>
      </c>
      <c r="B28" s="3" t="s">
        <v>16</v>
      </c>
      <c r="C28" s="3"/>
      <c r="D28" s="3"/>
    </row>
    <row r="29" spans="1:4" x14ac:dyDescent="0.2">
      <c r="A29" s="35" t="s">
        <v>182</v>
      </c>
      <c r="B29" s="64">
        <f>COUNTIF(B3:B28,"+")</f>
        <v>24</v>
      </c>
      <c r="C29" s="64">
        <f>COUNTIF(C3:C28,"+")</f>
        <v>1</v>
      </c>
      <c r="D29" s="64">
        <f>COUNTIF(D3:D28,"+")</f>
        <v>1</v>
      </c>
    </row>
    <row r="30" spans="1:4" x14ac:dyDescent="0.2">
      <c r="A30" s="35" t="s">
        <v>189</v>
      </c>
      <c r="B30" s="65">
        <f>B29/26</f>
        <v>0.92307692307692313</v>
      </c>
      <c r="C30" s="65">
        <f>C29/26</f>
        <v>3.8461538461538464E-2</v>
      </c>
      <c r="D30" s="65">
        <f>D29/26</f>
        <v>3.8461538461538464E-2</v>
      </c>
    </row>
  </sheetData>
  <mergeCells count="1">
    <mergeCell ref="B1:D1"/>
  </mergeCells>
  <pageMargins left="0.70866141732283472" right="0.70866141732283472" top="0.74803149606299213" bottom="0.74803149606299213" header="0.31496062992125984" footer="0.31496062992125984"/>
  <pageSetup paperSize="9" orientation="portrait" r:id="rId1"/>
  <headerFooter>
    <oddFooter>&amp;A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0"/>
  <sheetViews>
    <sheetView topLeftCell="A25" workbookViewId="0">
      <selection activeCell="E35" sqref="E35"/>
    </sheetView>
  </sheetViews>
  <sheetFormatPr defaultColWidth="16.28515625" defaultRowHeight="12.75" x14ac:dyDescent="0.2"/>
  <cols>
    <col min="1" max="1" width="11.7109375" style="75" customWidth="1"/>
    <col min="2" max="4" width="16.28515625" style="67"/>
    <col min="5" max="5" width="18.42578125" style="67" customWidth="1"/>
    <col min="6" max="6" width="29.42578125" style="67" customWidth="1"/>
    <col min="7" max="16384" width="16.28515625" style="67"/>
  </cols>
  <sheetData>
    <row r="1" spans="1:6" x14ac:dyDescent="0.2">
      <c r="A1" s="66"/>
      <c r="B1" s="107" t="s">
        <v>206</v>
      </c>
      <c r="C1" s="108"/>
      <c r="D1" s="108"/>
      <c r="E1" s="108"/>
      <c r="F1" s="109"/>
    </row>
    <row r="2" spans="1:6" ht="140.25" x14ac:dyDescent="0.2">
      <c r="A2" s="68" t="s">
        <v>181</v>
      </c>
      <c r="B2" s="69" t="s">
        <v>21</v>
      </c>
      <c r="C2" s="69" t="s">
        <v>22</v>
      </c>
      <c r="D2" s="69" t="s">
        <v>23</v>
      </c>
      <c r="E2" s="69" t="s">
        <v>232</v>
      </c>
      <c r="F2" s="69" t="s">
        <v>13</v>
      </c>
    </row>
    <row r="3" spans="1:6" ht="13.9" x14ac:dyDescent="0.3">
      <c r="A3" s="70">
        <v>1</v>
      </c>
      <c r="B3" s="63">
        <v>4</v>
      </c>
      <c r="C3" s="63">
        <v>2</v>
      </c>
      <c r="D3" s="63">
        <v>3</v>
      </c>
      <c r="E3" s="63">
        <v>1</v>
      </c>
      <c r="F3" s="63"/>
    </row>
    <row r="4" spans="1:6" ht="13.9" x14ac:dyDescent="0.3">
      <c r="A4" s="70">
        <f>A3+1</f>
        <v>2</v>
      </c>
      <c r="B4" s="63">
        <v>4</v>
      </c>
      <c r="C4" s="63">
        <v>1</v>
      </c>
      <c r="D4" s="63">
        <v>2</v>
      </c>
      <c r="E4" s="63">
        <v>3</v>
      </c>
      <c r="F4" s="63"/>
    </row>
    <row r="5" spans="1:6" x14ac:dyDescent="0.2">
      <c r="A5" s="70">
        <f t="shared" ref="A5:A23" si="0">A4+1</f>
        <v>3</v>
      </c>
      <c r="B5" s="63">
        <v>2</v>
      </c>
      <c r="C5" s="63">
        <v>2</v>
      </c>
      <c r="D5" s="63">
        <v>5</v>
      </c>
      <c r="E5" s="63">
        <v>5</v>
      </c>
      <c r="F5" s="71" t="s">
        <v>24</v>
      </c>
    </row>
    <row r="6" spans="1:6" ht="13.9" x14ac:dyDescent="0.3">
      <c r="A6" s="70">
        <f t="shared" si="0"/>
        <v>4</v>
      </c>
      <c r="B6" s="63">
        <v>4</v>
      </c>
      <c r="C6" s="63">
        <v>2</v>
      </c>
      <c r="D6" s="63">
        <v>3</v>
      </c>
      <c r="E6" s="63">
        <v>1</v>
      </c>
      <c r="F6" s="63"/>
    </row>
    <row r="7" spans="1:6" ht="13.9" x14ac:dyDescent="0.3">
      <c r="A7" s="70">
        <f t="shared" si="0"/>
        <v>5</v>
      </c>
      <c r="B7" s="63"/>
      <c r="C7" s="63"/>
      <c r="D7" s="63"/>
      <c r="E7" s="63">
        <v>1</v>
      </c>
      <c r="F7" s="63"/>
    </row>
    <row r="8" spans="1:6" ht="127.5" x14ac:dyDescent="0.2">
      <c r="A8" s="70">
        <f t="shared" si="0"/>
        <v>6</v>
      </c>
      <c r="B8" s="63">
        <v>2</v>
      </c>
      <c r="C8" s="63">
        <v>5</v>
      </c>
      <c r="D8" s="63">
        <v>4</v>
      </c>
      <c r="E8" s="63"/>
      <c r="F8" s="71" t="s">
        <v>183</v>
      </c>
    </row>
    <row r="9" spans="1:6" x14ac:dyDescent="0.2">
      <c r="A9" s="70">
        <f t="shared" si="0"/>
        <v>7</v>
      </c>
      <c r="B9" s="63"/>
      <c r="C9" s="63"/>
      <c r="D9" s="63"/>
      <c r="E9" s="63"/>
      <c r="F9" s="71" t="s">
        <v>25</v>
      </c>
    </row>
    <row r="10" spans="1:6" ht="13.9" x14ac:dyDescent="0.3">
      <c r="A10" s="70">
        <f t="shared" si="0"/>
        <v>8</v>
      </c>
      <c r="B10" s="63">
        <v>1</v>
      </c>
      <c r="C10" s="63">
        <v>2</v>
      </c>
      <c r="D10" s="63"/>
      <c r="E10" s="63"/>
      <c r="F10" s="63"/>
    </row>
    <row r="11" spans="1:6" ht="13.9" x14ac:dyDescent="0.3">
      <c r="A11" s="70">
        <f t="shared" si="0"/>
        <v>9</v>
      </c>
      <c r="B11" s="63">
        <v>5</v>
      </c>
      <c r="C11" s="63">
        <v>4</v>
      </c>
      <c r="D11" s="63">
        <v>2</v>
      </c>
      <c r="E11" s="63">
        <v>1</v>
      </c>
      <c r="F11" s="63"/>
    </row>
    <row r="12" spans="1:6" ht="13.9" x14ac:dyDescent="0.3">
      <c r="A12" s="70">
        <f t="shared" si="0"/>
        <v>10</v>
      </c>
      <c r="B12" s="63">
        <v>3</v>
      </c>
      <c r="C12" s="63">
        <v>4</v>
      </c>
      <c r="D12" s="63">
        <v>2</v>
      </c>
      <c r="E12" s="63">
        <v>1</v>
      </c>
      <c r="F12" s="63"/>
    </row>
    <row r="13" spans="1:6" ht="13.9" x14ac:dyDescent="0.3">
      <c r="A13" s="70">
        <f t="shared" si="0"/>
        <v>11</v>
      </c>
      <c r="B13" s="63">
        <v>2</v>
      </c>
      <c r="C13" s="63">
        <v>3</v>
      </c>
      <c r="D13" s="63">
        <v>4</v>
      </c>
      <c r="E13" s="63">
        <v>1</v>
      </c>
      <c r="F13" s="63"/>
    </row>
    <row r="14" spans="1:6" ht="13.9" x14ac:dyDescent="0.3">
      <c r="A14" s="70">
        <f t="shared" si="0"/>
        <v>12</v>
      </c>
      <c r="B14" s="63">
        <v>1</v>
      </c>
      <c r="C14" s="63">
        <v>3</v>
      </c>
      <c r="D14" s="63">
        <v>2</v>
      </c>
      <c r="E14" s="63">
        <v>4</v>
      </c>
      <c r="F14" s="63"/>
    </row>
    <row r="15" spans="1:6" ht="13.9" x14ac:dyDescent="0.3">
      <c r="A15" s="70">
        <f t="shared" si="0"/>
        <v>13</v>
      </c>
      <c r="B15" s="63">
        <v>1</v>
      </c>
      <c r="C15" s="63">
        <v>3</v>
      </c>
      <c r="D15" s="63">
        <v>2</v>
      </c>
      <c r="E15" s="63">
        <v>1</v>
      </c>
      <c r="F15" s="63"/>
    </row>
    <row r="16" spans="1:6" ht="13.9" x14ac:dyDescent="0.3">
      <c r="A16" s="70">
        <f t="shared" si="0"/>
        <v>14</v>
      </c>
      <c r="B16" s="63">
        <v>3</v>
      </c>
      <c r="C16" s="63">
        <v>2</v>
      </c>
      <c r="D16" s="63">
        <v>1</v>
      </c>
      <c r="E16" s="63">
        <v>4</v>
      </c>
      <c r="F16" s="63"/>
    </row>
    <row r="17" spans="1:6" ht="13.9" x14ac:dyDescent="0.3">
      <c r="A17" s="70">
        <f t="shared" si="0"/>
        <v>15</v>
      </c>
      <c r="B17" s="63">
        <v>2</v>
      </c>
      <c r="C17" s="63">
        <v>3</v>
      </c>
      <c r="D17" s="63">
        <v>4</v>
      </c>
      <c r="E17" s="63">
        <v>1</v>
      </c>
      <c r="F17" s="63"/>
    </row>
    <row r="18" spans="1:6" ht="13.9" x14ac:dyDescent="0.3">
      <c r="A18" s="70">
        <f t="shared" si="0"/>
        <v>16</v>
      </c>
      <c r="B18" s="63"/>
      <c r="C18" s="63"/>
      <c r="D18" s="63">
        <v>1</v>
      </c>
      <c r="E18" s="63"/>
      <c r="F18" s="63"/>
    </row>
    <row r="19" spans="1:6" ht="13.9" x14ac:dyDescent="0.3">
      <c r="A19" s="70">
        <f t="shared" si="0"/>
        <v>17</v>
      </c>
      <c r="B19" s="63">
        <v>2</v>
      </c>
      <c r="C19" s="63">
        <v>3</v>
      </c>
      <c r="D19" s="63">
        <v>4</v>
      </c>
      <c r="E19" s="63">
        <v>1</v>
      </c>
      <c r="F19" s="63"/>
    </row>
    <row r="20" spans="1:6" ht="13.9" x14ac:dyDescent="0.3">
      <c r="A20" s="70">
        <f t="shared" si="0"/>
        <v>18</v>
      </c>
      <c r="B20" s="63">
        <v>3</v>
      </c>
      <c r="C20" s="63">
        <v>4</v>
      </c>
      <c r="D20" s="63">
        <v>2</v>
      </c>
      <c r="E20" s="63">
        <v>1</v>
      </c>
      <c r="F20" s="63"/>
    </row>
    <row r="21" spans="1:6" ht="13.9" x14ac:dyDescent="0.3">
      <c r="A21" s="70">
        <f t="shared" si="0"/>
        <v>19</v>
      </c>
      <c r="B21" s="63">
        <v>1</v>
      </c>
      <c r="C21" s="63">
        <v>1</v>
      </c>
      <c r="D21" s="63">
        <v>2</v>
      </c>
      <c r="E21" s="63"/>
      <c r="F21" s="63"/>
    </row>
    <row r="22" spans="1:6" ht="140.25" x14ac:dyDescent="0.2">
      <c r="A22" s="70">
        <f t="shared" si="0"/>
        <v>20</v>
      </c>
      <c r="B22" s="63">
        <v>4</v>
      </c>
      <c r="C22" s="63">
        <v>5</v>
      </c>
      <c r="D22" s="63">
        <v>3</v>
      </c>
      <c r="E22" s="63">
        <v>2</v>
      </c>
      <c r="F22" s="71" t="s">
        <v>184</v>
      </c>
    </row>
    <row r="23" spans="1:6" ht="13.9" x14ac:dyDescent="0.3">
      <c r="A23" s="70">
        <f t="shared" si="0"/>
        <v>21</v>
      </c>
      <c r="B23" s="63">
        <v>1</v>
      </c>
      <c r="C23" s="63">
        <v>2</v>
      </c>
      <c r="D23" s="63">
        <v>3</v>
      </c>
      <c r="E23" s="63">
        <v>4</v>
      </c>
      <c r="F23" s="63"/>
    </row>
    <row r="24" spans="1:6" ht="25.5" x14ac:dyDescent="0.2">
      <c r="A24" s="70">
        <v>23</v>
      </c>
      <c r="B24" s="63"/>
      <c r="C24" s="63">
        <v>2</v>
      </c>
      <c r="D24" s="63">
        <v>1</v>
      </c>
      <c r="E24" s="63">
        <v>3</v>
      </c>
      <c r="F24" s="71" t="s">
        <v>233</v>
      </c>
    </row>
    <row r="25" spans="1:6" ht="13.9" x14ac:dyDescent="0.3">
      <c r="A25" s="70">
        <v>24</v>
      </c>
      <c r="B25" s="63">
        <v>4</v>
      </c>
      <c r="C25" s="63">
        <v>3</v>
      </c>
      <c r="D25" s="63">
        <v>2</v>
      </c>
      <c r="E25" s="63">
        <v>1</v>
      </c>
      <c r="F25" s="63"/>
    </row>
    <row r="26" spans="1:6" ht="13.9" x14ac:dyDescent="0.3">
      <c r="A26" s="70">
        <v>25</v>
      </c>
      <c r="B26" s="63">
        <v>1</v>
      </c>
      <c r="C26" s="63"/>
      <c r="D26" s="63"/>
      <c r="E26" s="63"/>
      <c r="F26" s="63"/>
    </row>
    <row r="27" spans="1:6" ht="13.9" x14ac:dyDescent="0.3">
      <c r="A27" s="70">
        <v>26</v>
      </c>
      <c r="B27" s="63">
        <v>4</v>
      </c>
      <c r="C27" s="63">
        <v>3</v>
      </c>
      <c r="D27" s="63">
        <v>1</v>
      </c>
      <c r="E27" s="63">
        <v>2</v>
      </c>
      <c r="F27" s="63"/>
    </row>
    <row r="28" spans="1:6" ht="13.9" x14ac:dyDescent="0.3">
      <c r="A28" s="70">
        <v>27</v>
      </c>
      <c r="B28" s="63">
        <v>2</v>
      </c>
      <c r="C28" s="63">
        <v>3</v>
      </c>
      <c r="D28" s="63">
        <v>4</v>
      </c>
      <c r="E28" s="63">
        <v>1</v>
      </c>
      <c r="F28" s="63"/>
    </row>
    <row r="29" spans="1:6" x14ac:dyDescent="0.2">
      <c r="A29" s="73" t="s">
        <v>7</v>
      </c>
      <c r="B29" s="74">
        <f>AVERAGE(B3:B28)</f>
        <v>2.5454545454545454</v>
      </c>
      <c r="C29" s="74">
        <f t="shared" ref="C29:E29" si="1">AVERAGE(C3:C28)</f>
        <v>2.8181818181818183</v>
      </c>
      <c r="D29" s="74">
        <f t="shared" si="1"/>
        <v>2.5909090909090908</v>
      </c>
      <c r="E29" s="74">
        <f t="shared" si="1"/>
        <v>1.95</v>
      </c>
      <c r="F29" s="73"/>
    </row>
    <row r="30" spans="1:6" x14ac:dyDescent="0.2">
      <c r="E30" s="72" t="s">
        <v>13</v>
      </c>
      <c r="F30" s="64">
        <f>COUNTIF(F4:F28,"**")</f>
        <v>5</v>
      </c>
    </row>
  </sheetData>
  <mergeCells count="1">
    <mergeCell ref="B1:F1"/>
  </mergeCells>
  <pageMargins left="0.70866141732283472" right="0.70866141732283472" top="0.74803149606299213" bottom="0.74803149606299213" header="0.31496062992125984" footer="0.31496062992125984"/>
  <pageSetup paperSize="9" scale="69" orientation="portrait" r:id="rId1"/>
  <headerFooter>
    <oddFooter>&amp;A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1"/>
  <sheetViews>
    <sheetView topLeftCell="A28" workbookViewId="0">
      <selection activeCell="E36" sqref="E36"/>
    </sheetView>
  </sheetViews>
  <sheetFormatPr defaultColWidth="8.85546875" defaultRowHeight="12.75" x14ac:dyDescent="0.2"/>
  <cols>
    <col min="1" max="1" width="11.7109375" style="80" bestFit="1" customWidth="1"/>
    <col min="2" max="2" width="9.28515625" style="67" customWidth="1"/>
    <col min="3" max="3" width="11.28515625" style="67" customWidth="1"/>
    <col min="4" max="4" width="11" style="67" customWidth="1"/>
    <col min="5" max="5" width="19" style="67" customWidth="1"/>
    <col min="6" max="6" width="13" style="67" customWidth="1"/>
    <col min="7" max="7" width="10" style="67" customWidth="1"/>
    <col min="8" max="8" width="8.85546875" style="67"/>
    <col min="9" max="9" width="14.42578125" style="67" customWidth="1"/>
    <col min="10" max="16384" width="8.85546875" style="67"/>
  </cols>
  <sheetData>
    <row r="1" spans="1:9" ht="25.15" customHeight="1" x14ac:dyDescent="0.2">
      <c r="A1" s="76"/>
      <c r="B1" s="107" t="s">
        <v>207</v>
      </c>
      <c r="C1" s="108"/>
      <c r="D1" s="108"/>
      <c r="E1" s="108"/>
      <c r="F1" s="108"/>
      <c r="G1" s="108"/>
      <c r="H1" s="108"/>
      <c r="I1" s="109"/>
    </row>
    <row r="2" spans="1:9" ht="51" x14ac:dyDescent="0.2">
      <c r="A2" s="77" t="s">
        <v>181</v>
      </c>
      <c r="B2" s="63" t="s">
        <v>26</v>
      </c>
      <c r="C2" s="63" t="s">
        <v>27</v>
      </c>
      <c r="D2" s="63" t="s">
        <v>28</v>
      </c>
      <c r="E2" s="63" t="s">
        <v>29</v>
      </c>
      <c r="F2" s="63" t="s">
        <v>30</v>
      </c>
      <c r="G2" s="63" t="s">
        <v>31</v>
      </c>
      <c r="H2" s="63" t="s">
        <v>32</v>
      </c>
      <c r="I2" s="63" t="s">
        <v>13</v>
      </c>
    </row>
    <row r="3" spans="1:9" ht="13.9" x14ac:dyDescent="0.3">
      <c r="A3" s="70">
        <v>1</v>
      </c>
      <c r="B3" s="63">
        <v>1</v>
      </c>
      <c r="C3" s="63">
        <v>2</v>
      </c>
      <c r="D3" s="63">
        <v>3</v>
      </c>
      <c r="E3" s="63">
        <v>7</v>
      </c>
      <c r="F3" s="63">
        <v>6</v>
      </c>
      <c r="G3" s="63">
        <v>4</v>
      </c>
      <c r="H3" s="63">
        <v>5</v>
      </c>
      <c r="I3" s="78"/>
    </row>
    <row r="4" spans="1:9" ht="13.9" x14ac:dyDescent="0.3">
      <c r="A4" s="70">
        <f>A3+1</f>
        <v>2</v>
      </c>
      <c r="B4" s="63">
        <v>2</v>
      </c>
      <c r="C4" s="63">
        <v>1</v>
      </c>
      <c r="D4" s="63"/>
      <c r="E4" s="63"/>
      <c r="F4" s="63">
        <v>3</v>
      </c>
      <c r="G4" s="63">
        <v>3</v>
      </c>
      <c r="H4" s="63">
        <v>2</v>
      </c>
      <c r="I4" s="63"/>
    </row>
    <row r="5" spans="1:9" ht="13.9" x14ac:dyDescent="0.3">
      <c r="A5" s="70">
        <f t="shared" ref="A5:A29" si="0">A4+1</f>
        <v>3</v>
      </c>
      <c r="B5" s="63">
        <v>1</v>
      </c>
      <c r="C5" s="79">
        <v>2.5</v>
      </c>
      <c r="D5" s="63">
        <v>4</v>
      </c>
      <c r="E5" s="63">
        <v>4</v>
      </c>
      <c r="F5" s="63">
        <v>5</v>
      </c>
      <c r="G5" s="63">
        <v>5</v>
      </c>
      <c r="H5" s="63">
        <v>2</v>
      </c>
      <c r="I5" s="78"/>
    </row>
    <row r="6" spans="1:9" ht="13.9" x14ac:dyDescent="0.3">
      <c r="A6" s="70">
        <f t="shared" si="0"/>
        <v>4</v>
      </c>
      <c r="B6" s="63">
        <v>1</v>
      </c>
      <c r="C6" s="63">
        <v>4</v>
      </c>
      <c r="D6" s="63">
        <v>5</v>
      </c>
      <c r="E6" s="63">
        <v>6</v>
      </c>
      <c r="F6" s="63">
        <v>3</v>
      </c>
      <c r="G6" s="63">
        <v>7</v>
      </c>
      <c r="H6" s="63">
        <v>2</v>
      </c>
      <c r="I6" s="78"/>
    </row>
    <row r="7" spans="1:9" ht="13.9" x14ac:dyDescent="0.3">
      <c r="A7" s="70">
        <f t="shared" si="0"/>
        <v>5</v>
      </c>
      <c r="B7" s="63">
        <v>1</v>
      </c>
      <c r="C7" s="63">
        <v>3</v>
      </c>
      <c r="D7" s="63">
        <v>6</v>
      </c>
      <c r="E7" s="63"/>
      <c r="F7" s="63">
        <v>4</v>
      </c>
      <c r="G7" s="63">
        <v>5</v>
      </c>
      <c r="H7" s="63">
        <v>2</v>
      </c>
      <c r="I7" s="63"/>
    </row>
    <row r="8" spans="1:9" ht="38.25" x14ac:dyDescent="0.2">
      <c r="A8" s="70">
        <f t="shared" si="0"/>
        <v>6</v>
      </c>
      <c r="B8" s="63"/>
      <c r="C8" s="63"/>
      <c r="D8" s="63">
        <v>2</v>
      </c>
      <c r="E8" s="63"/>
      <c r="F8" s="63"/>
      <c r="G8" s="63"/>
      <c r="H8" s="63"/>
      <c r="I8" s="71" t="s">
        <v>33</v>
      </c>
    </row>
    <row r="9" spans="1:9" ht="13.9" x14ac:dyDescent="0.3">
      <c r="A9" s="70">
        <f t="shared" si="0"/>
        <v>7</v>
      </c>
      <c r="B9" s="63"/>
      <c r="C9" s="63"/>
      <c r="D9" s="63"/>
      <c r="E9" s="63"/>
      <c r="F9" s="63">
        <v>1</v>
      </c>
      <c r="G9" s="63">
        <v>1</v>
      </c>
      <c r="H9" s="63"/>
      <c r="I9" s="78"/>
    </row>
    <row r="10" spans="1:9" ht="13.9" x14ac:dyDescent="0.3">
      <c r="A10" s="70">
        <f t="shared" si="0"/>
        <v>8</v>
      </c>
      <c r="B10" s="63">
        <v>1</v>
      </c>
      <c r="C10" s="63">
        <v>3</v>
      </c>
      <c r="D10" s="63"/>
      <c r="E10" s="63"/>
      <c r="F10" s="63">
        <v>1</v>
      </c>
      <c r="G10" s="63">
        <v>1</v>
      </c>
      <c r="H10" s="63">
        <v>2</v>
      </c>
      <c r="I10" s="78"/>
    </row>
    <row r="11" spans="1:9" ht="13.9" x14ac:dyDescent="0.3">
      <c r="A11" s="70">
        <f t="shared" si="0"/>
        <v>9</v>
      </c>
      <c r="B11" s="63">
        <v>4</v>
      </c>
      <c r="C11" s="63">
        <v>4</v>
      </c>
      <c r="D11" s="63">
        <v>4</v>
      </c>
      <c r="E11" s="63"/>
      <c r="F11" s="63">
        <v>2</v>
      </c>
      <c r="G11" s="63">
        <v>2</v>
      </c>
      <c r="H11" s="63">
        <v>4</v>
      </c>
      <c r="I11" s="63"/>
    </row>
    <row r="12" spans="1:9" ht="13.9" x14ac:dyDescent="0.3">
      <c r="A12" s="70">
        <f t="shared" si="0"/>
        <v>10</v>
      </c>
      <c r="B12" s="63">
        <v>3</v>
      </c>
      <c r="C12" s="63">
        <v>3</v>
      </c>
      <c r="D12" s="63">
        <v>3</v>
      </c>
      <c r="E12" s="63"/>
      <c r="F12" s="63">
        <v>1</v>
      </c>
      <c r="G12" s="63">
        <v>1</v>
      </c>
      <c r="H12" s="63">
        <v>2</v>
      </c>
      <c r="I12" s="63"/>
    </row>
    <row r="13" spans="1:9" ht="13.9" x14ac:dyDescent="0.3">
      <c r="A13" s="70">
        <f t="shared" si="0"/>
        <v>11</v>
      </c>
      <c r="B13" s="63"/>
      <c r="C13" s="63"/>
      <c r="D13" s="63">
        <v>5</v>
      </c>
      <c r="E13" s="63">
        <v>1</v>
      </c>
      <c r="F13" s="63">
        <v>3</v>
      </c>
      <c r="G13" s="63">
        <v>2</v>
      </c>
      <c r="H13" s="63">
        <v>4</v>
      </c>
      <c r="I13" s="63"/>
    </row>
    <row r="14" spans="1:9" ht="13.9" x14ac:dyDescent="0.3">
      <c r="A14" s="70">
        <f t="shared" si="0"/>
        <v>12</v>
      </c>
      <c r="B14" s="63">
        <v>6</v>
      </c>
      <c r="C14" s="63">
        <v>5</v>
      </c>
      <c r="D14" s="63">
        <v>4</v>
      </c>
      <c r="E14" s="63">
        <v>3</v>
      </c>
      <c r="F14" s="63">
        <v>7</v>
      </c>
      <c r="G14" s="63">
        <v>2</v>
      </c>
      <c r="H14" s="63">
        <v>1</v>
      </c>
      <c r="I14" s="63"/>
    </row>
    <row r="15" spans="1:9" ht="13.9" x14ac:dyDescent="0.3">
      <c r="A15" s="70">
        <f t="shared" si="0"/>
        <v>13</v>
      </c>
      <c r="B15" s="63">
        <v>4</v>
      </c>
      <c r="C15" s="63">
        <v>3</v>
      </c>
      <c r="D15" s="63">
        <v>3</v>
      </c>
      <c r="E15" s="63"/>
      <c r="F15" s="63">
        <v>2</v>
      </c>
      <c r="G15" s="63">
        <v>2</v>
      </c>
      <c r="H15" s="63">
        <v>1</v>
      </c>
      <c r="I15" s="78"/>
    </row>
    <row r="16" spans="1:9" ht="13.9" x14ac:dyDescent="0.3">
      <c r="A16" s="70">
        <f t="shared" si="0"/>
        <v>14</v>
      </c>
      <c r="B16" s="63">
        <v>1</v>
      </c>
      <c r="C16" s="63">
        <v>2</v>
      </c>
      <c r="D16" s="63"/>
      <c r="E16" s="63"/>
      <c r="F16" s="63">
        <v>3</v>
      </c>
      <c r="G16" s="63">
        <v>3</v>
      </c>
      <c r="H16" s="63">
        <v>4</v>
      </c>
      <c r="I16" s="78"/>
    </row>
    <row r="17" spans="1:9" ht="13.9" x14ac:dyDescent="0.3">
      <c r="A17" s="70">
        <f t="shared" si="0"/>
        <v>15</v>
      </c>
      <c r="B17" s="63">
        <v>2</v>
      </c>
      <c r="C17" s="63">
        <v>5</v>
      </c>
      <c r="D17" s="63"/>
      <c r="E17" s="63"/>
      <c r="F17" s="63">
        <v>4</v>
      </c>
      <c r="G17" s="63">
        <v>3</v>
      </c>
      <c r="H17" s="63">
        <v>1</v>
      </c>
      <c r="I17" s="78"/>
    </row>
    <row r="18" spans="1:9" ht="13.9" x14ac:dyDescent="0.3">
      <c r="A18" s="70">
        <f t="shared" si="0"/>
        <v>16</v>
      </c>
      <c r="B18" s="63"/>
      <c r="C18" s="63">
        <v>1</v>
      </c>
      <c r="D18" s="63">
        <v>1</v>
      </c>
      <c r="E18" s="63">
        <v>1</v>
      </c>
      <c r="F18" s="63">
        <v>1</v>
      </c>
      <c r="G18" s="63">
        <v>3</v>
      </c>
      <c r="H18" s="63">
        <v>4</v>
      </c>
      <c r="I18" s="78"/>
    </row>
    <row r="19" spans="1:9" ht="13.9" x14ac:dyDescent="0.3">
      <c r="A19" s="70">
        <f t="shared" si="0"/>
        <v>17</v>
      </c>
      <c r="B19" s="63">
        <v>2</v>
      </c>
      <c r="C19" s="63">
        <v>1</v>
      </c>
      <c r="D19" s="63">
        <v>1</v>
      </c>
      <c r="E19" s="63">
        <v>1</v>
      </c>
      <c r="F19" s="63">
        <v>3</v>
      </c>
      <c r="G19" s="63">
        <v>3</v>
      </c>
      <c r="H19" s="63">
        <v>2</v>
      </c>
      <c r="I19" s="63"/>
    </row>
    <row r="20" spans="1:9" ht="13.9" x14ac:dyDescent="0.3">
      <c r="A20" s="70">
        <f t="shared" si="0"/>
        <v>18</v>
      </c>
      <c r="B20" s="63">
        <v>5</v>
      </c>
      <c r="C20" s="63">
        <v>3</v>
      </c>
      <c r="D20" s="63"/>
      <c r="E20" s="63"/>
      <c r="F20" s="63">
        <v>1</v>
      </c>
      <c r="G20" s="63">
        <v>2</v>
      </c>
      <c r="H20" s="63">
        <v>4</v>
      </c>
      <c r="I20" s="63"/>
    </row>
    <row r="21" spans="1:9" ht="13.9" x14ac:dyDescent="0.3">
      <c r="A21" s="70">
        <f t="shared" si="0"/>
        <v>19</v>
      </c>
      <c r="B21" s="63">
        <v>4</v>
      </c>
      <c r="C21" s="63">
        <v>1</v>
      </c>
      <c r="D21" s="63">
        <v>1</v>
      </c>
      <c r="E21" s="63">
        <v>1</v>
      </c>
      <c r="F21" s="63">
        <v>2</v>
      </c>
      <c r="G21" s="63">
        <v>2</v>
      </c>
      <c r="H21" s="63">
        <v>3</v>
      </c>
      <c r="I21" s="78"/>
    </row>
    <row r="22" spans="1:9" ht="13.9" x14ac:dyDescent="0.3">
      <c r="A22" s="70">
        <f t="shared" si="0"/>
        <v>20</v>
      </c>
      <c r="B22" s="63">
        <v>2</v>
      </c>
      <c r="C22" s="63">
        <v>5</v>
      </c>
      <c r="D22" s="63">
        <v>3</v>
      </c>
      <c r="E22" s="63"/>
      <c r="F22" s="63">
        <v>3</v>
      </c>
      <c r="G22" s="63">
        <v>3</v>
      </c>
      <c r="H22" s="63">
        <v>1</v>
      </c>
      <c r="I22" s="63"/>
    </row>
    <row r="23" spans="1:9" ht="13.9" x14ac:dyDescent="0.3">
      <c r="A23" s="70">
        <f t="shared" si="0"/>
        <v>21</v>
      </c>
      <c r="B23" s="63"/>
      <c r="C23" s="63">
        <v>1</v>
      </c>
      <c r="D23" s="63"/>
      <c r="E23" s="63"/>
      <c r="F23" s="63"/>
      <c r="G23" s="63"/>
      <c r="H23" s="63"/>
      <c r="I23" s="63"/>
    </row>
    <row r="24" spans="1:9" ht="13.9" x14ac:dyDescent="0.3">
      <c r="A24" s="70">
        <f t="shared" si="0"/>
        <v>22</v>
      </c>
      <c r="B24" s="63">
        <v>1</v>
      </c>
      <c r="C24" s="63">
        <v>3</v>
      </c>
      <c r="D24" s="63"/>
      <c r="E24" s="63"/>
      <c r="F24" s="63">
        <v>3</v>
      </c>
      <c r="G24" s="63">
        <v>2</v>
      </c>
      <c r="H24" s="63">
        <v>3</v>
      </c>
      <c r="I24" s="78"/>
    </row>
    <row r="25" spans="1:9" ht="13.9" x14ac:dyDescent="0.3">
      <c r="A25" s="70">
        <f t="shared" si="0"/>
        <v>23</v>
      </c>
      <c r="B25" s="63">
        <v>3</v>
      </c>
      <c r="C25" s="63">
        <v>2</v>
      </c>
      <c r="D25" s="63"/>
      <c r="E25" s="63"/>
      <c r="F25" s="63">
        <v>4</v>
      </c>
      <c r="G25" s="63">
        <v>1</v>
      </c>
      <c r="H25" s="63">
        <v>5</v>
      </c>
      <c r="I25" s="63"/>
    </row>
    <row r="26" spans="1:9" ht="13.9" x14ac:dyDescent="0.3">
      <c r="A26" s="70">
        <f t="shared" si="0"/>
        <v>24</v>
      </c>
      <c r="B26" s="63">
        <v>1</v>
      </c>
      <c r="C26" s="63">
        <v>5</v>
      </c>
      <c r="D26" s="63"/>
      <c r="E26" s="63"/>
      <c r="F26" s="63">
        <v>4</v>
      </c>
      <c r="G26" s="63">
        <v>3</v>
      </c>
      <c r="H26" s="63">
        <v>2</v>
      </c>
      <c r="I26" s="63"/>
    </row>
    <row r="27" spans="1:9" ht="13.9" x14ac:dyDescent="0.3">
      <c r="A27" s="70">
        <f t="shared" si="0"/>
        <v>25</v>
      </c>
      <c r="B27" s="63">
        <v>1</v>
      </c>
      <c r="C27" s="63">
        <v>1</v>
      </c>
      <c r="D27" s="63">
        <v>1</v>
      </c>
      <c r="E27" s="63">
        <v>1</v>
      </c>
      <c r="F27" s="63">
        <v>1</v>
      </c>
      <c r="G27" s="63">
        <v>1</v>
      </c>
      <c r="H27" s="63">
        <v>1</v>
      </c>
      <c r="I27" s="63"/>
    </row>
    <row r="28" spans="1:9" ht="13.9" x14ac:dyDescent="0.3">
      <c r="A28" s="70">
        <f t="shared" si="0"/>
        <v>26</v>
      </c>
      <c r="B28" s="63">
        <v>2</v>
      </c>
      <c r="C28" s="63">
        <v>5</v>
      </c>
      <c r="D28" s="63"/>
      <c r="E28" s="63"/>
      <c r="F28" s="63">
        <v>3</v>
      </c>
      <c r="G28" s="63">
        <v>1</v>
      </c>
      <c r="H28" s="63">
        <v>4</v>
      </c>
      <c r="I28" s="63"/>
    </row>
    <row r="29" spans="1:9" ht="89.25" x14ac:dyDescent="0.2">
      <c r="A29" s="70">
        <f t="shared" si="0"/>
        <v>27</v>
      </c>
      <c r="B29" s="63">
        <v>2</v>
      </c>
      <c r="C29" s="63">
        <v>1</v>
      </c>
      <c r="D29" s="63"/>
      <c r="E29" s="63"/>
      <c r="F29" s="63">
        <v>3</v>
      </c>
      <c r="G29" s="63">
        <v>3</v>
      </c>
      <c r="H29" s="63">
        <v>1</v>
      </c>
      <c r="I29" s="78" t="s">
        <v>34</v>
      </c>
    </row>
    <row r="30" spans="1:9" x14ac:dyDescent="0.2">
      <c r="A30" s="73" t="s">
        <v>7</v>
      </c>
      <c r="B30" s="74">
        <f>AVERAGE(B3:B29)</f>
        <v>2.2727272727272729</v>
      </c>
      <c r="C30" s="74">
        <f t="shared" ref="C30:H30" si="1">AVERAGE(C3:C29)</f>
        <v>2.7708333333333335</v>
      </c>
      <c r="D30" s="74">
        <f t="shared" si="1"/>
        <v>3.0666666666666669</v>
      </c>
      <c r="E30" s="74">
        <f t="shared" si="1"/>
        <v>2.7777777777777777</v>
      </c>
      <c r="F30" s="74">
        <f t="shared" si="1"/>
        <v>2.92</v>
      </c>
      <c r="G30" s="74">
        <f t="shared" si="1"/>
        <v>2.6</v>
      </c>
      <c r="H30" s="74">
        <f t="shared" si="1"/>
        <v>2.5833333333333335</v>
      </c>
      <c r="I30" s="73"/>
    </row>
    <row r="31" spans="1:9" x14ac:dyDescent="0.2">
      <c r="H31" s="73" t="s">
        <v>13</v>
      </c>
      <c r="I31" s="64">
        <f>COUNTIF(I4:I29,"**")</f>
        <v>2</v>
      </c>
    </row>
  </sheetData>
  <mergeCells count="1">
    <mergeCell ref="B1:I1"/>
  </mergeCells>
  <pageMargins left="0.70866141732283472" right="0.70866141732283472" top="0.74803149606299213" bottom="0.74803149606299213" header="0.31496062992125984" footer="0.31496062992125984"/>
  <pageSetup paperSize="9" scale="80" orientation="portrait" r:id="rId1"/>
  <headerFooter>
    <oddFooter>&amp;A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16"/>
  <sheetViews>
    <sheetView topLeftCell="A10" workbookViewId="0">
      <selection activeCell="H22" sqref="H22"/>
    </sheetView>
  </sheetViews>
  <sheetFormatPr defaultColWidth="8.85546875" defaultRowHeight="12.75" x14ac:dyDescent="0.2"/>
  <cols>
    <col min="1" max="1" width="14.7109375" style="1" customWidth="1"/>
    <col min="2" max="3" width="19.28515625" style="1" customWidth="1"/>
    <col min="4" max="4" width="17.7109375" style="1" customWidth="1"/>
    <col min="5" max="16384" width="8.85546875" style="1"/>
  </cols>
  <sheetData>
    <row r="1" spans="1:4" ht="40.9" customHeight="1" x14ac:dyDescent="0.2">
      <c r="A1" s="110" t="s">
        <v>208</v>
      </c>
      <c r="B1" s="110"/>
      <c r="C1" s="110"/>
      <c r="D1" s="110"/>
    </row>
    <row r="2" spans="1:4" ht="28.9" customHeight="1" x14ac:dyDescent="0.2">
      <c r="A2" s="20"/>
      <c r="B2" s="32" t="s">
        <v>222</v>
      </c>
      <c r="C2" s="32" t="s">
        <v>223</v>
      </c>
      <c r="D2" s="32" t="s">
        <v>224</v>
      </c>
    </row>
    <row r="3" spans="1:4" x14ac:dyDescent="0.2">
      <c r="A3" s="34"/>
      <c r="B3" s="32" t="s">
        <v>225</v>
      </c>
      <c r="C3" s="32" t="s">
        <v>225</v>
      </c>
      <c r="D3" s="32" t="s">
        <v>225</v>
      </c>
    </row>
    <row r="4" spans="1:4" ht="13.9" x14ac:dyDescent="0.3">
      <c r="A4" s="34"/>
      <c r="B4" s="32">
        <v>1</v>
      </c>
      <c r="C4" s="32">
        <v>1</v>
      </c>
      <c r="D4" s="32">
        <v>1</v>
      </c>
    </row>
    <row r="5" spans="1:4" ht="13.9" x14ac:dyDescent="0.3">
      <c r="A5" s="34"/>
      <c r="B5" s="32">
        <v>2</v>
      </c>
      <c r="C5" s="32">
        <v>1.5</v>
      </c>
      <c r="D5" s="32">
        <v>1</v>
      </c>
    </row>
    <row r="6" spans="1:4" ht="13.9" x14ac:dyDescent="0.3">
      <c r="A6" s="34"/>
      <c r="B6" s="32">
        <v>2</v>
      </c>
      <c r="C6" s="32">
        <v>1.5</v>
      </c>
      <c r="D6" s="32">
        <v>1</v>
      </c>
    </row>
    <row r="7" spans="1:4" ht="13.9" x14ac:dyDescent="0.3">
      <c r="A7" s="34"/>
      <c r="B7" s="32">
        <v>1</v>
      </c>
      <c r="C7" s="32">
        <v>1</v>
      </c>
      <c r="D7" s="32">
        <v>1</v>
      </c>
    </row>
    <row r="8" spans="1:4" ht="13.9" x14ac:dyDescent="0.3">
      <c r="A8" s="34"/>
      <c r="B8" s="32">
        <v>1</v>
      </c>
      <c r="C8" s="32">
        <v>1</v>
      </c>
      <c r="D8" s="32">
        <v>2</v>
      </c>
    </row>
    <row r="9" spans="1:4" ht="13.9" x14ac:dyDescent="0.3">
      <c r="A9" s="34"/>
      <c r="B9" s="32">
        <v>1.5</v>
      </c>
      <c r="C9" s="32">
        <v>1</v>
      </c>
      <c r="D9" s="32">
        <v>2</v>
      </c>
    </row>
    <row r="10" spans="1:4" ht="13.9" x14ac:dyDescent="0.3">
      <c r="A10" s="34"/>
      <c r="B10" s="32">
        <v>1</v>
      </c>
      <c r="C10" s="32">
        <v>2.5</v>
      </c>
      <c r="D10" s="32">
        <v>1</v>
      </c>
    </row>
    <row r="11" spans="1:4" ht="13.9" customHeight="1" x14ac:dyDescent="0.3">
      <c r="A11" s="34"/>
      <c r="B11" s="32">
        <v>3</v>
      </c>
      <c r="C11" s="32">
        <v>2</v>
      </c>
      <c r="D11" s="32">
        <v>1.5</v>
      </c>
    </row>
    <row r="12" spans="1:4" ht="13.9" x14ac:dyDescent="0.3">
      <c r="A12" s="34"/>
      <c r="B12" s="32">
        <v>2</v>
      </c>
      <c r="C12" s="32"/>
      <c r="D12" s="32">
        <v>1</v>
      </c>
    </row>
    <row r="13" spans="1:4" ht="13.9" x14ac:dyDescent="0.3">
      <c r="A13" s="34"/>
      <c r="B13" s="32"/>
      <c r="C13" s="32"/>
      <c r="D13" s="32">
        <v>2</v>
      </c>
    </row>
    <row r="14" spans="1:4" ht="13.9" x14ac:dyDescent="0.3">
      <c r="A14" s="34"/>
      <c r="B14" s="32"/>
      <c r="C14" s="32"/>
      <c r="D14" s="32">
        <v>1</v>
      </c>
    </row>
    <row r="15" spans="1:4" ht="13.9" x14ac:dyDescent="0.3">
      <c r="A15" s="21"/>
      <c r="B15" s="32"/>
      <c r="C15" s="32"/>
      <c r="D15" s="32">
        <v>1</v>
      </c>
    </row>
    <row r="16" spans="1:4" s="47" customFormat="1" ht="25.5" x14ac:dyDescent="0.25">
      <c r="A16" s="33" t="s">
        <v>226</v>
      </c>
      <c r="B16" s="56">
        <f>AVERAGE(B4:B15)</f>
        <v>1.6111111111111112</v>
      </c>
      <c r="C16" s="56">
        <f>AVERAGE(C4:C15)</f>
        <v>1.4375</v>
      </c>
      <c r="D16" s="56">
        <f>AVERAGE(D4:D15)</f>
        <v>1.2916666666666667</v>
      </c>
    </row>
  </sheetData>
  <mergeCells count="1">
    <mergeCell ref="A1:D1"/>
  </mergeCells>
  <pageMargins left="0.70866141732283472" right="0.70866141732283472" top="0.74803149606299213" bottom="0.74803149606299213" header="0.31496062992125984" footer="0.31496062992125984"/>
  <pageSetup paperSize="9" orientation="portrait" r:id="rId1"/>
  <headerFooter>
    <oddFooter>&amp;A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31"/>
  <sheetViews>
    <sheetView topLeftCell="A25" workbookViewId="0">
      <selection activeCell="G31" sqref="G31"/>
    </sheetView>
  </sheetViews>
  <sheetFormatPr defaultColWidth="16.140625" defaultRowHeight="12.75" x14ac:dyDescent="0.2"/>
  <cols>
    <col min="1" max="1" width="11.7109375" style="75" bestFit="1" customWidth="1"/>
    <col min="2" max="4" width="16.140625" style="67"/>
    <col min="5" max="5" width="17.7109375" style="67" customWidth="1"/>
    <col min="6" max="16384" width="16.140625" style="67"/>
  </cols>
  <sheetData>
    <row r="1" spans="1:7" ht="40.9" customHeight="1" x14ac:dyDescent="0.2">
      <c r="A1" s="66" t="s">
        <v>6</v>
      </c>
      <c r="B1" s="111" t="s">
        <v>35</v>
      </c>
      <c r="C1" s="112"/>
      <c r="D1" s="112"/>
      <c r="E1" s="112"/>
      <c r="F1" s="112"/>
      <c r="G1" s="113"/>
    </row>
    <row r="2" spans="1:7" ht="114.75" x14ac:dyDescent="0.2">
      <c r="A2" s="81"/>
      <c r="B2" s="82" t="s">
        <v>36</v>
      </c>
      <c r="C2" s="63" t="s">
        <v>37</v>
      </c>
      <c r="D2" s="63" t="s">
        <v>38</v>
      </c>
      <c r="E2" s="63" t="s">
        <v>39</v>
      </c>
      <c r="F2" s="63" t="s">
        <v>40</v>
      </c>
      <c r="G2" s="63" t="s">
        <v>41</v>
      </c>
    </row>
    <row r="3" spans="1:7" ht="13.9" x14ac:dyDescent="0.3">
      <c r="A3" s="70">
        <v>1</v>
      </c>
      <c r="B3" s="63">
        <v>2</v>
      </c>
      <c r="C3" s="63">
        <v>1</v>
      </c>
      <c r="D3" s="63">
        <v>3</v>
      </c>
      <c r="E3" s="63">
        <v>4</v>
      </c>
      <c r="F3" s="63">
        <v>5</v>
      </c>
      <c r="G3" s="63"/>
    </row>
    <row r="4" spans="1:7" ht="13.9" x14ac:dyDescent="0.3">
      <c r="A4" s="70">
        <f>A3+1</f>
        <v>2</v>
      </c>
      <c r="B4" s="63">
        <v>1</v>
      </c>
      <c r="C4" s="63">
        <v>2</v>
      </c>
      <c r="D4" s="63">
        <v>3</v>
      </c>
      <c r="E4" s="63">
        <v>4</v>
      </c>
      <c r="F4" s="63"/>
      <c r="G4" s="63"/>
    </row>
    <row r="5" spans="1:7" ht="13.9" x14ac:dyDescent="0.3">
      <c r="A5" s="70">
        <f t="shared" ref="A5:A29" si="0">A4+1</f>
        <v>3</v>
      </c>
      <c r="B5" s="63">
        <v>1</v>
      </c>
      <c r="C5" s="63">
        <v>3</v>
      </c>
      <c r="D5" s="63">
        <v>1</v>
      </c>
      <c r="E5" s="63">
        <v>3</v>
      </c>
      <c r="F5" s="79">
        <v>2.5</v>
      </c>
      <c r="G5" s="63"/>
    </row>
    <row r="6" spans="1:7" ht="13.9" x14ac:dyDescent="0.3">
      <c r="A6" s="70">
        <f t="shared" si="0"/>
        <v>4</v>
      </c>
      <c r="B6" s="63">
        <v>1</v>
      </c>
      <c r="C6" s="63">
        <v>4</v>
      </c>
      <c r="D6" s="63">
        <v>2</v>
      </c>
      <c r="E6" s="63">
        <v>3</v>
      </c>
      <c r="F6" s="63">
        <v>5</v>
      </c>
      <c r="G6" s="63"/>
    </row>
    <row r="7" spans="1:7" ht="13.9" x14ac:dyDescent="0.3">
      <c r="A7" s="70">
        <f t="shared" si="0"/>
        <v>5</v>
      </c>
      <c r="B7" s="63">
        <v>2</v>
      </c>
      <c r="C7" s="63">
        <v>3</v>
      </c>
      <c r="D7" s="63">
        <v>1</v>
      </c>
      <c r="E7" s="63">
        <v>4</v>
      </c>
      <c r="F7" s="63">
        <v>5</v>
      </c>
      <c r="G7" s="63"/>
    </row>
    <row r="8" spans="1:7" ht="127.5" x14ac:dyDescent="0.2">
      <c r="A8" s="70">
        <f t="shared" si="0"/>
        <v>6</v>
      </c>
      <c r="B8" s="63">
        <v>4</v>
      </c>
      <c r="C8" s="63">
        <v>3</v>
      </c>
      <c r="D8" s="63"/>
      <c r="E8" s="63">
        <v>4</v>
      </c>
      <c r="F8" s="63">
        <v>2</v>
      </c>
      <c r="G8" s="71" t="s">
        <v>185</v>
      </c>
    </row>
    <row r="9" spans="1:7" ht="13.9" x14ac:dyDescent="0.3">
      <c r="A9" s="70">
        <f t="shared" si="0"/>
        <v>7</v>
      </c>
      <c r="B9" s="63">
        <v>4</v>
      </c>
      <c r="C9" s="63">
        <v>1</v>
      </c>
      <c r="D9" s="63">
        <v>3</v>
      </c>
      <c r="E9" s="63">
        <v>5</v>
      </c>
      <c r="F9" s="63">
        <v>2</v>
      </c>
      <c r="G9" s="63"/>
    </row>
    <row r="10" spans="1:7" ht="13.9" x14ac:dyDescent="0.3">
      <c r="A10" s="70">
        <f t="shared" si="0"/>
        <v>8</v>
      </c>
      <c r="B10" s="63">
        <v>1</v>
      </c>
      <c r="C10" s="63">
        <v>1</v>
      </c>
      <c r="D10" s="63">
        <v>1</v>
      </c>
      <c r="E10" s="63">
        <v>3</v>
      </c>
      <c r="F10" s="63"/>
      <c r="G10" s="63"/>
    </row>
    <row r="11" spans="1:7" ht="13.9" x14ac:dyDescent="0.3">
      <c r="A11" s="70">
        <f t="shared" si="0"/>
        <v>9</v>
      </c>
      <c r="B11" s="63">
        <v>1</v>
      </c>
      <c r="C11" s="63">
        <v>1</v>
      </c>
      <c r="D11" s="63">
        <v>4</v>
      </c>
      <c r="E11" s="63">
        <v>3</v>
      </c>
      <c r="F11" s="63">
        <v>3</v>
      </c>
      <c r="G11" s="63"/>
    </row>
    <row r="12" spans="1:7" ht="13.9" x14ac:dyDescent="0.3">
      <c r="A12" s="70">
        <f t="shared" si="0"/>
        <v>10</v>
      </c>
      <c r="B12" s="63">
        <v>1</v>
      </c>
      <c r="C12" s="63">
        <v>2</v>
      </c>
      <c r="D12" s="63">
        <v>5</v>
      </c>
      <c r="E12" s="63">
        <v>4</v>
      </c>
      <c r="F12" s="63">
        <v>3</v>
      </c>
      <c r="G12" s="63"/>
    </row>
    <row r="13" spans="1:7" ht="13.9" x14ac:dyDescent="0.3">
      <c r="A13" s="70">
        <f t="shared" si="0"/>
        <v>11</v>
      </c>
      <c r="B13" s="63">
        <v>1</v>
      </c>
      <c r="C13" s="63">
        <v>2</v>
      </c>
      <c r="D13" s="63"/>
      <c r="E13" s="63">
        <v>3</v>
      </c>
      <c r="F13" s="63">
        <v>4</v>
      </c>
      <c r="G13" s="63"/>
    </row>
    <row r="14" spans="1:7" ht="13.9" x14ac:dyDescent="0.3">
      <c r="A14" s="70">
        <f t="shared" si="0"/>
        <v>12</v>
      </c>
      <c r="B14" s="63">
        <v>2</v>
      </c>
      <c r="C14" s="63">
        <v>1</v>
      </c>
      <c r="D14" s="63">
        <v>3</v>
      </c>
      <c r="E14" s="63">
        <v>4</v>
      </c>
      <c r="F14" s="63">
        <v>5</v>
      </c>
      <c r="G14" s="63"/>
    </row>
    <row r="15" spans="1:7" ht="13.9" x14ac:dyDescent="0.3">
      <c r="A15" s="70">
        <f t="shared" si="0"/>
        <v>13</v>
      </c>
      <c r="B15" s="63">
        <v>4</v>
      </c>
      <c r="C15" s="63">
        <v>3</v>
      </c>
      <c r="D15" s="63">
        <v>5</v>
      </c>
      <c r="E15" s="63">
        <v>2</v>
      </c>
      <c r="F15" s="63">
        <v>1</v>
      </c>
      <c r="G15" s="63"/>
    </row>
    <row r="16" spans="1:7" ht="13.9" x14ac:dyDescent="0.3">
      <c r="A16" s="70">
        <f t="shared" si="0"/>
        <v>14</v>
      </c>
      <c r="B16" s="63">
        <v>3</v>
      </c>
      <c r="C16" s="63">
        <v>5</v>
      </c>
      <c r="D16" s="63">
        <v>1</v>
      </c>
      <c r="E16" s="63">
        <v>2</v>
      </c>
      <c r="F16" s="63">
        <v>4</v>
      </c>
      <c r="G16" s="63"/>
    </row>
    <row r="17" spans="1:7" ht="13.9" x14ac:dyDescent="0.3">
      <c r="A17" s="70">
        <f t="shared" si="0"/>
        <v>15</v>
      </c>
      <c r="B17" s="63">
        <v>2</v>
      </c>
      <c r="C17" s="63">
        <v>1</v>
      </c>
      <c r="D17" s="63">
        <v>3</v>
      </c>
      <c r="E17" s="63">
        <v>4</v>
      </c>
      <c r="F17" s="63"/>
      <c r="G17" s="63"/>
    </row>
    <row r="18" spans="1:7" ht="13.9" x14ac:dyDescent="0.3">
      <c r="A18" s="70">
        <f t="shared" si="0"/>
        <v>16</v>
      </c>
      <c r="B18" s="63"/>
      <c r="C18" s="63"/>
      <c r="D18" s="63">
        <v>2</v>
      </c>
      <c r="E18" s="63"/>
      <c r="F18" s="63"/>
      <c r="G18" s="63"/>
    </row>
    <row r="19" spans="1:7" ht="13.9" x14ac:dyDescent="0.3">
      <c r="A19" s="70">
        <f t="shared" si="0"/>
        <v>17</v>
      </c>
      <c r="B19" s="63">
        <v>3</v>
      </c>
      <c r="C19" s="63">
        <v>1</v>
      </c>
      <c r="D19" s="63">
        <v>2</v>
      </c>
      <c r="E19" s="63">
        <v>1</v>
      </c>
      <c r="F19" s="63">
        <v>2</v>
      </c>
      <c r="G19" s="63"/>
    </row>
    <row r="20" spans="1:7" ht="13.9" x14ac:dyDescent="0.3">
      <c r="A20" s="70">
        <f t="shared" si="0"/>
        <v>18</v>
      </c>
      <c r="B20" s="63">
        <v>3</v>
      </c>
      <c r="C20" s="63">
        <v>1</v>
      </c>
      <c r="D20" s="63">
        <v>2</v>
      </c>
      <c r="E20" s="63">
        <v>4</v>
      </c>
      <c r="F20" s="63"/>
      <c r="G20" s="63"/>
    </row>
    <row r="21" spans="1:7" ht="51" x14ac:dyDescent="0.2">
      <c r="A21" s="70">
        <f t="shared" si="0"/>
        <v>19</v>
      </c>
      <c r="B21" s="63">
        <v>5</v>
      </c>
      <c r="C21" s="63">
        <v>2</v>
      </c>
      <c r="D21" s="63">
        <v>3</v>
      </c>
      <c r="E21" s="63">
        <v>4</v>
      </c>
      <c r="F21" s="63">
        <v>5</v>
      </c>
      <c r="G21" s="71" t="s">
        <v>42</v>
      </c>
    </row>
    <row r="22" spans="1:7" ht="13.9" x14ac:dyDescent="0.3">
      <c r="A22" s="70">
        <f t="shared" si="0"/>
        <v>20</v>
      </c>
      <c r="B22" s="63">
        <v>4</v>
      </c>
      <c r="C22" s="63">
        <v>2</v>
      </c>
      <c r="D22" s="63">
        <v>1</v>
      </c>
      <c r="E22" s="63">
        <v>3</v>
      </c>
      <c r="F22" s="63">
        <v>5</v>
      </c>
      <c r="G22" s="63"/>
    </row>
    <row r="23" spans="1:7" ht="13.9" x14ac:dyDescent="0.3">
      <c r="A23" s="70">
        <f t="shared" si="0"/>
        <v>21</v>
      </c>
      <c r="B23" s="63">
        <v>2</v>
      </c>
      <c r="C23" s="63">
        <v>1</v>
      </c>
      <c r="D23" s="63"/>
      <c r="E23" s="63">
        <v>4</v>
      </c>
      <c r="F23" s="63">
        <v>3</v>
      </c>
      <c r="G23" s="63"/>
    </row>
    <row r="24" spans="1:7" ht="13.9" x14ac:dyDescent="0.3">
      <c r="A24" s="70">
        <f t="shared" si="0"/>
        <v>22</v>
      </c>
      <c r="B24" s="63">
        <v>3</v>
      </c>
      <c r="C24" s="63">
        <v>2</v>
      </c>
      <c r="D24" s="63">
        <v>1</v>
      </c>
      <c r="E24" s="63">
        <v>4</v>
      </c>
      <c r="F24" s="63">
        <v>5</v>
      </c>
      <c r="G24" s="63"/>
    </row>
    <row r="25" spans="1:7" ht="13.9" x14ac:dyDescent="0.3">
      <c r="A25" s="70">
        <f t="shared" si="0"/>
        <v>23</v>
      </c>
      <c r="B25" s="63"/>
      <c r="C25" s="63">
        <v>2</v>
      </c>
      <c r="D25" s="63">
        <v>1</v>
      </c>
      <c r="E25" s="63"/>
      <c r="F25" s="63"/>
      <c r="G25" s="63"/>
    </row>
    <row r="26" spans="1:7" ht="13.9" x14ac:dyDescent="0.3">
      <c r="A26" s="70">
        <f t="shared" si="0"/>
        <v>24</v>
      </c>
      <c r="B26" s="63">
        <v>2</v>
      </c>
      <c r="C26" s="63"/>
      <c r="D26" s="63">
        <v>1</v>
      </c>
      <c r="E26" s="63"/>
      <c r="F26" s="63">
        <v>3</v>
      </c>
      <c r="G26" s="63"/>
    </row>
    <row r="27" spans="1:7" ht="13.9" x14ac:dyDescent="0.3">
      <c r="A27" s="70">
        <f t="shared" si="0"/>
        <v>25</v>
      </c>
      <c r="B27" s="63">
        <v>1</v>
      </c>
      <c r="C27" s="63">
        <v>1</v>
      </c>
      <c r="D27" s="63"/>
      <c r="E27" s="63"/>
      <c r="F27" s="63"/>
      <c r="G27" s="63"/>
    </row>
    <row r="28" spans="1:7" ht="13.9" x14ac:dyDescent="0.3">
      <c r="A28" s="70">
        <f t="shared" si="0"/>
        <v>26</v>
      </c>
      <c r="B28" s="63">
        <v>3</v>
      </c>
      <c r="C28" s="63">
        <v>1</v>
      </c>
      <c r="D28" s="63">
        <v>4</v>
      </c>
      <c r="E28" s="63">
        <v>5</v>
      </c>
      <c r="F28" s="63">
        <v>2</v>
      </c>
      <c r="G28" s="63"/>
    </row>
    <row r="29" spans="1:7" ht="13.9" x14ac:dyDescent="0.3">
      <c r="A29" s="70">
        <f t="shared" si="0"/>
        <v>27</v>
      </c>
      <c r="B29" s="63">
        <v>4</v>
      </c>
      <c r="C29" s="63">
        <v>3</v>
      </c>
      <c r="D29" s="63">
        <v>2</v>
      </c>
      <c r="E29" s="63">
        <v>5</v>
      </c>
      <c r="F29" s="63">
        <v>1</v>
      </c>
      <c r="G29" s="63"/>
    </row>
    <row r="30" spans="1:7" x14ac:dyDescent="0.2">
      <c r="A30" s="73" t="s">
        <v>7</v>
      </c>
      <c r="B30" s="74">
        <f>AVERAGE(B3:B29)</f>
        <v>2.4</v>
      </c>
      <c r="C30" s="74">
        <f t="shared" ref="C30:F30" si="1">AVERAGE(C3:C29)</f>
        <v>1.96</v>
      </c>
      <c r="D30" s="74">
        <f t="shared" si="1"/>
        <v>2.347826086956522</v>
      </c>
      <c r="E30" s="74">
        <f t="shared" si="1"/>
        <v>3.5652173913043477</v>
      </c>
      <c r="F30" s="74">
        <f t="shared" si="1"/>
        <v>3.375</v>
      </c>
      <c r="G30" s="73"/>
    </row>
    <row r="31" spans="1:7" x14ac:dyDescent="0.2">
      <c r="F31" s="73" t="s">
        <v>186</v>
      </c>
      <c r="G31" s="64">
        <f>COUNTIF(G4:G29,"**")</f>
        <v>2</v>
      </c>
    </row>
  </sheetData>
  <mergeCells count="1">
    <mergeCell ref="B1:G1"/>
  </mergeCells>
  <pageMargins left="0.70866141732283472" right="0.70866141732283472" top="0.74803149606299213" bottom="0.74803149606299213" header="0.31496062992125984" footer="0.31496062992125984"/>
  <pageSetup paperSize="9" scale="69" orientation="portrait" r:id="rId1"/>
  <headerFooter>
    <oddFooter>&amp;A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3"/>
  <sheetViews>
    <sheetView topLeftCell="A27" zoomScaleNormal="100" workbookViewId="0">
      <selection activeCell="C36" sqref="C36"/>
    </sheetView>
  </sheetViews>
  <sheetFormatPr defaultColWidth="8.85546875" defaultRowHeight="12.75" x14ac:dyDescent="0.2"/>
  <cols>
    <col min="1" max="1" width="11.7109375" style="67" bestFit="1" customWidth="1"/>
    <col min="2" max="2" width="11.5703125" style="67" customWidth="1"/>
    <col min="3" max="3" width="11.85546875" style="67" customWidth="1"/>
    <col min="4" max="4" width="17.28515625" style="67" customWidth="1"/>
    <col min="5" max="5" width="10" style="67" customWidth="1"/>
    <col min="6" max="6" width="12.28515625" style="67" customWidth="1"/>
    <col min="7" max="7" width="9.85546875" style="67" customWidth="1"/>
    <col min="8" max="9" width="8.85546875" style="67"/>
    <col min="10" max="10" width="13.42578125" style="67" customWidth="1"/>
    <col min="11" max="11" width="13" style="67" customWidth="1"/>
    <col min="12" max="12" width="19.42578125" style="67" customWidth="1"/>
    <col min="13" max="16384" width="8.85546875" style="67"/>
  </cols>
  <sheetData>
    <row r="1" spans="1:12" ht="33.6" customHeight="1" x14ac:dyDescent="0.2">
      <c r="A1" s="66" t="s">
        <v>6</v>
      </c>
      <c r="B1" s="114" t="s">
        <v>43</v>
      </c>
      <c r="C1" s="114"/>
      <c r="D1" s="114"/>
      <c r="E1" s="114"/>
      <c r="F1" s="114"/>
      <c r="G1" s="114"/>
      <c r="H1" s="114"/>
      <c r="I1" s="114"/>
      <c r="J1" s="114"/>
      <c r="K1" s="114"/>
      <c r="L1" s="114"/>
    </row>
    <row r="2" spans="1:12" ht="25.5" x14ac:dyDescent="0.2">
      <c r="A2" s="83"/>
      <c r="B2" s="63" t="s">
        <v>44</v>
      </c>
      <c r="C2" s="63" t="s">
        <v>45</v>
      </c>
      <c r="D2" s="63" t="s">
        <v>46</v>
      </c>
      <c r="E2" s="63" t="s">
        <v>47</v>
      </c>
      <c r="F2" s="63" t="s">
        <v>187</v>
      </c>
      <c r="G2" s="63" t="s">
        <v>48</v>
      </c>
      <c r="H2" s="63" t="s">
        <v>49</v>
      </c>
      <c r="I2" s="63" t="s">
        <v>50</v>
      </c>
      <c r="J2" s="63" t="s">
        <v>51</v>
      </c>
      <c r="K2" s="63" t="s">
        <v>52</v>
      </c>
      <c r="L2" s="63" t="s">
        <v>13</v>
      </c>
    </row>
    <row r="3" spans="1:12" ht="13.9" x14ac:dyDescent="0.3">
      <c r="A3" s="70">
        <v>1</v>
      </c>
      <c r="B3" s="63">
        <v>7</v>
      </c>
      <c r="C3" s="63">
        <v>6</v>
      </c>
      <c r="D3" s="63">
        <v>2</v>
      </c>
      <c r="E3" s="63">
        <v>5</v>
      </c>
      <c r="F3" s="63">
        <v>1</v>
      </c>
      <c r="G3" s="63"/>
      <c r="H3" s="63">
        <v>3</v>
      </c>
      <c r="I3" s="63">
        <v>8</v>
      </c>
      <c r="J3" s="63">
        <v>4</v>
      </c>
      <c r="K3" s="63">
        <v>9</v>
      </c>
      <c r="L3" s="78"/>
    </row>
    <row r="4" spans="1:12" ht="13.9" x14ac:dyDescent="0.3">
      <c r="A4" s="70">
        <f>A3+1</f>
        <v>2</v>
      </c>
      <c r="B4" s="63">
        <v>4</v>
      </c>
      <c r="C4" s="63">
        <v>3</v>
      </c>
      <c r="D4" s="63">
        <v>1</v>
      </c>
      <c r="E4" s="63">
        <v>3</v>
      </c>
      <c r="F4" s="63">
        <v>1</v>
      </c>
      <c r="G4" s="63">
        <v>5</v>
      </c>
      <c r="H4" s="63">
        <v>1</v>
      </c>
      <c r="I4" s="63">
        <v>2</v>
      </c>
      <c r="J4" s="63">
        <v>6</v>
      </c>
      <c r="K4" s="63">
        <v>7</v>
      </c>
      <c r="L4" s="63"/>
    </row>
    <row r="5" spans="1:12" ht="13.9" x14ac:dyDescent="0.3">
      <c r="A5" s="70">
        <f t="shared" ref="A5:A8" si="0">A4+1</f>
        <v>3</v>
      </c>
      <c r="B5" s="63">
        <v>1</v>
      </c>
      <c r="C5" s="63">
        <v>2</v>
      </c>
      <c r="D5" s="63">
        <v>1</v>
      </c>
      <c r="E5" s="63">
        <v>2</v>
      </c>
      <c r="F5" s="63">
        <v>1</v>
      </c>
      <c r="G5" s="63">
        <v>1</v>
      </c>
      <c r="H5" s="63">
        <v>1</v>
      </c>
      <c r="I5" s="63">
        <v>1</v>
      </c>
      <c r="J5" s="63">
        <v>2</v>
      </c>
      <c r="K5" s="63">
        <v>2</v>
      </c>
      <c r="L5" s="78"/>
    </row>
    <row r="6" spans="1:12" ht="13.9" x14ac:dyDescent="0.3">
      <c r="A6" s="70">
        <f t="shared" si="0"/>
        <v>4</v>
      </c>
      <c r="B6" s="63">
        <v>3</v>
      </c>
      <c r="C6" s="63">
        <v>4</v>
      </c>
      <c r="D6" s="63">
        <v>8</v>
      </c>
      <c r="E6" s="63">
        <v>5</v>
      </c>
      <c r="F6" s="63">
        <v>9</v>
      </c>
      <c r="G6" s="63">
        <v>1</v>
      </c>
      <c r="H6" s="63">
        <v>2</v>
      </c>
      <c r="I6" s="63">
        <v>10</v>
      </c>
      <c r="J6" s="63">
        <v>7</v>
      </c>
      <c r="K6" s="63"/>
      <c r="L6" s="78"/>
    </row>
    <row r="7" spans="1:12" ht="13.9" x14ac:dyDescent="0.3">
      <c r="A7" s="70">
        <f t="shared" si="0"/>
        <v>5</v>
      </c>
      <c r="B7" s="63">
        <v>8</v>
      </c>
      <c r="C7" s="63">
        <v>7</v>
      </c>
      <c r="D7" s="63">
        <v>2</v>
      </c>
      <c r="E7" s="63">
        <v>4</v>
      </c>
      <c r="F7" s="63">
        <v>1</v>
      </c>
      <c r="G7" s="63">
        <v>5</v>
      </c>
      <c r="H7" s="63">
        <v>3</v>
      </c>
      <c r="I7" s="63">
        <v>6</v>
      </c>
      <c r="J7" s="63">
        <v>10</v>
      </c>
      <c r="K7" s="63">
        <v>9</v>
      </c>
      <c r="L7" s="78"/>
    </row>
    <row r="8" spans="1:12" ht="178.5" x14ac:dyDescent="0.2">
      <c r="A8" s="70">
        <f t="shared" si="0"/>
        <v>6</v>
      </c>
      <c r="B8" s="63">
        <v>3</v>
      </c>
      <c r="C8" s="63">
        <v>2</v>
      </c>
      <c r="D8" s="63"/>
      <c r="E8" s="63">
        <v>3</v>
      </c>
      <c r="F8" s="63">
        <v>1</v>
      </c>
      <c r="G8" s="63">
        <v>2</v>
      </c>
      <c r="H8" s="63"/>
      <c r="I8" s="63"/>
      <c r="J8" s="63"/>
      <c r="K8" s="63"/>
      <c r="L8" s="69" t="s">
        <v>188</v>
      </c>
    </row>
    <row r="9" spans="1:12" ht="63.75" x14ac:dyDescent="0.2">
      <c r="A9" s="70">
        <v>7</v>
      </c>
      <c r="B9" s="63"/>
      <c r="C9" s="63"/>
      <c r="D9" s="63"/>
      <c r="E9" s="63"/>
      <c r="F9" s="63"/>
      <c r="G9" s="63"/>
      <c r="H9" s="63"/>
      <c r="I9" s="63"/>
      <c r="J9" s="63"/>
      <c r="K9" s="63"/>
      <c r="L9" s="26" t="s">
        <v>237</v>
      </c>
    </row>
    <row r="10" spans="1:12" ht="13.9" x14ac:dyDescent="0.3">
      <c r="A10" s="70">
        <v>8</v>
      </c>
      <c r="B10" s="63">
        <v>1</v>
      </c>
      <c r="C10" s="63">
        <v>2</v>
      </c>
      <c r="D10" s="63">
        <v>1</v>
      </c>
      <c r="E10" s="63">
        <v>1</v>
      </c>
      <c r="F10" s="63">
        <v>1</v>
      </c>
      <c r="G10" s="63">
        <v>1</v>
      </c>
      <c r="H10" s="63">
        <v>1</v>
      </c>
      <c r="I10" s="63">
        <v>1</v>
      </c>
      <c r="J10" s="63">
        <v>2</v>
      </c>
      <c r="K10" s="63">
        <v>2</v>
      </c>
      <c r="L10" s="78"/>
    </row>
    <row r="11" spans="1:12" ht="13.9" x14ac:dyDescent="0.3">
      <c r="A11" s="70">
        <v>9</v>
      </c>
      <c r="B11" s="63">
        <v>1</v>
      </c>
      <c r="C11" s="63">
        <v>1</v>
      </c>
      <c r="D11" s="63">
        <v>3</v>
      </c>
      <c r="E11" s="63">
        <v>3</v>
      </c>
      <c r="F11" s="63">
        <v>1</v>
      </c>
      <c r="G11" s="63">
        <v>1</v>
      </c>
      <c r="H11" s="63">
        <v>2</v>
      </c>
      <c r="I11" s="63">
        <v>3</v>
      </c>
      <c r="J11" s="63">
        <v>5</v>
      </c>
      <c r="K11" s="63">
        <v>5</v>
      </c>
      <c r="L11" s="63"/>
    </row>
    <row r="12" spans="1:12" ht="13.9" x14ac:dyDescent="0.3">
      <c r="A12" s="70">
        <v>10</v>
      </c>
      <c r="B12" s="63">
        <v>1</v>
      </c>
      <c r="C12" s="63">
        <v>1</v>
      </c>
      <c r="D12" s="63">
        <v>3</v>
      </c>
      <c r="E12" s="63">
        <v>1</v>
      </c>
      <c r="F12" s="63">
        <v>2</v>
      </c>
      <c r="G12" s="63">
        <v>1</v>
      </c>
      <c r="H12" s="63">
        <v>3</v>
      </c>
      <c r="I12" s="63">
        <v>3</v>
      </c>
      <c r="J12" s="63">
        <v>3</v>
      </c>
      <c r="K12" s="63">
        <v>4</v>
      </c>
      <c r="L12" s="63"/>
    </row>
    <row r="13" spans="1:12" ht="293.25" x14ac:dyDescent="0.2">
      <c r="A13" s="70">
        <v>11</v>
      </c>
      <c r="B13" s="63"/>
      <c r="C13" s="63"/>
      <c r="D13" s="63"/>
      <c r="E13" s="63"/>
      <c r="F13" s="63"/>
      <c r="G13" s="63"/>
      <c r="H13" s="63"/>
      <c r="I13" s="63"/>
      <c r="J13" s="63"/>
      <c r="K13" s="63"/>
      <c r="L13" s="26" t="s">
        <v>238</v>
      </c>
    </row>
    <row r="14" spans="1:12" ht="13.9" x14ac:dyDescent="0.3">
      <c r="A14" s="70">
        <v>12</v>
      </c>
      <c r="B14" s="63">
        <v>6</v>
      </c>
      <c r="C14" s="63">
        <v>8</v>
      </c>
      <c r="D14" s="63">
        <v>2</v>
      </c>
      <c r="E14" s="63">
        <v>5</v>
      </c>
      <c r="F14" s="63">
        <v>1</v>
      </c>
      <c r="G14" s="63">
        <v>7</v>
      </c>
      <c r="H14" s="63">
        <v>4</v>
      </c>
      <c r="I14" s="63">
        <v>3</v>
      </c>
      <c r="J14" s="63">
        <v>9</v>
      </c>
      <c r="K14" s="63">
        <v>10</v>
      </c>
      <c r="L14" s="78"/>
    </row>
    <row r="15" spans="1:12" ht="13.9" x14ac:dyDescent="0.3">
      <c r="A15" s="70">
        <v>13</v>
      </c>
      <c r="B15" s="63">
        <v>4</v>
      </c>
      <c r="C15" s="63">
        <v>5</v>
      </c>
      <c r="D15" s="63">
        <v>2</v>
      </c>
      <c r="E15" s="63">
        <v>6</v>
      </c>
      <c r="F15" s="63">
        <v>10</v>
      </c>
      <c r="G15" s="63">
        <v>7</v>
      </c>
      <c r="H15" s="63">
        <v>8</v>
      </c>
      <c r="I15" s="63">
        <v>9</v>
      </c>
      <c r="J15" s="63">
        <v>1</v>
      </c>
      <c r="K15" s="63">
        <v>3</v>
      </c>
      <c r="L15" s="78"/>
    </row>
    <row r="16" spans="1:12" ht="13.9" x14ac:dyDescent="0.3">
      <c r="A16" s="70">
        <v>14</v>
      </c>
      <c r="B16" s="63">
        <v>1</v>
      </c>
      <c r="C16" s="63">
        <v>3</v>
      </c>
      <c r="D16" s="63"/>
      <c r="E16" s="63"/>
      <c r="F16" s="63"/>
      <c r="G16" s="63">
        <v>2</v>
      </c>
      <c r="H16" s="63"/>
      <c r="I16" s="63"/>
      <c r="J16" s="63"/>
      <c r="K16" s="63"/>
      <c r="L16" s="78"/>
    </row>
    <row r="17" spans="1:12" ht="13.9" x14ac:dyDescent="0.3">
      <c r="A17" s="70">
        <v>15</v>
      </c>
      <c r="B17" s="63">
        <v>3</v>
      </c>
      <c r="C17" s="63">
        <v>4</v>
      </c>
      <c r="D17" s="63">
        <v>5</v>
      </c>
      <c r="E17" s="63">
        <v>7</v>
      </c>
      <c r="F17" s="63">
        <v>1</v>
      </c>
      <c r="G17" s="63">
        <v>6</v>
      </c>
      <c r="H17" s="63">
        <v>8</v>
      </c>
      <c r="I17" s="63">
        <v>2</v>
      </c>
      <c r="J17" s="63">
        <v>9</v>
      </c>
      <c r="K17" s="63">
        <v>10</v>
      </c>
      <c r="L17" s="78"/>
    </row>
    <row r="18" spans="1:12" ht="13.9" x14ac:dyDescent="0.3">
      <c r="A18" s="70">
        <v>16</v>
      </c>
      <c r="B18" s="63">
        <v>2</v>
      </c>
      <c r="C18" s="63"/>
      <c r="D18" s="63"/>
      <c r="E18" s="63"/>
      <c r="F18" s="63"/>
      <c r="G18" s="63">
        <v>1</v>
      </c>
      <c r="H18" s="63">
        <v>3</v>
      </c>
      <c r="I18" s="63">
        <v>3</v>
      </c>
      <c r="J18" s="63"/>
      <c r="K18" s="63"/>
      <c r="L18" s="78"/>
    </row>
    <row r="19" spans="1:12" ht="13.9" x14ac:dyDescent="0.3">
      <c r="A19" s="70">
        <v>17</v>
      </c>
      <c r="B19" s="63">
        <v>2</v>
      </c>
      <c r="C19" s="63">
        <v>3</v>
      </c>
      <c r="D19" s="63">
        <v>1</v>
      </c>
      <c r="E19" s="63"/>
      <c r="F19" s="63">
        <v>1</v>
      </c>
      <c r="G19" s="63">
        <v>1</v>
      </c>
      <c r="H19" s="63">
        <v>3</v>
      </c>
      <c r="I19" s="63">
        <v>3</v>
      </c>
      <c r="J19" s="63">
        <v>2</v>
      </c>
      <c r="K19" s="63">
        <v>3</v>
      </c>
      <c r="L19" s="69"/>
    </row>
    <row r="20" spans="1:12" ht="13.9" x14ac:dyDescent="0.3">
      <c r="A20" s="70">
        <v>18</v>
      </c>
      <c r="B20" s="63">
        <v>4</v>
      </c>
      <c r="C20" s="63">
        <v>5</v>
      </c>
      <c r="D20" s="63">
        <v>2</v>
      </c>
      <c r="E20" s="63">
        <v>6</v>
      </c>
      <c r="F20" s="63">
        <v>1</v>
      </c>
      <c r="G20" s="63">
        <v>7</v>
      </c>
      <c r="H20" s="63">
        <v>8</v>
      </c>
      <c r="I20" s="63">
        <v>3</v>
      </c>
      <c r="J20" s="63">
        <v>10</v>
      </c>
      <c r="K20" s="63">
        <v>9</v>
      </c>
      <c r="L20" s="63"/>
    </row>
    <row r="21" spans="1:12" ht="38.25" x14ac:dyDescent="0.2">
      <c r="A21" s="70">
        <v>19</v>
      </c>
      <c r="B21" s="63">
        <v>3</v>
      </c>
      <c r="C21" s="63">
        <v>4</v>
      </c>
      <c r="D21" s="63">
        <v>3</v>
      </c>
      <c r="E21" s="63">
        <v>4</v>
      </c>
      <c r="F21" s="63">
        <v>2</v>
      </c>
      <c r="G21" s="63">
        <v>1</v>
      </c>
      <c r="H21" s="63">
        <v>2</v>
      </c>
      <c r="I21" s="63">
        <v>6</v>
      </c>
      <c r="J21" s="63">
        <v>2</v>
      </c>
      <c r="K21" s="63">
        <v>5</v>
      </c>
      <c r="L21" s="71" t="s">
        <v>53</v>
      </c>
    </row>
    <row r="22" spans="1:12" ht="38.25" x14ac:dyDescent="0.2">
      <c r="A22" s="70">
        <v>20</v>
      </c>
      <c r="B22" s="63">
        <v>2</v>
      </c>
      <c r="C22" s="63">
        <v>9</v>
      </c>
      <c r="D22" s="63">
        <v>6</v>
      </c>
      <c r="E22" s="63">
        <v>3</v>
      </c>
      <c r="F22" s="63">
        <v>11</v>
      </c>
      <c r="G22" s="63">
        <v>1</v>
      </c>
      <c r="H22" s="63">
        <v>5</v>
      </c>
      <c r="I22" s="63">
        <v>10</v>
      </c>
      <c r="J22" s="63">
        <v>8</v>
      </c>
      <c r="K22" s="63">
        <v>7</v>
      </c>
      <c r="L22" s="71" t="s">
        <v>54</v>
      </c>
    </row>
    <row r="23" spans="1:12" ht="13.9" x14ac:dyDescent="0.3">
      <c r="A23" s="70">
        <v>21</v>
      </c>
      <c r="B23" s="63">
        <v>2</v>
      </c>
      <c r="C23" s="63">
        <v>2</v>
      </c>
      <c r="D23" s="63">
        <v>2</v>
      </c>
      <c r="E23" s="63">
        <v>2</v>
      </c>
      <c r="F23" s="63">
        <v>1</v>
      </c>
      <c r="G23" s="63">
        <v>2</v>
      </c>
      <c r="H23" s="63">
        <v>2</v>
      </c>
      <c r="I23" s="63">
        <v>2</v>
      </c>
      <c r="J23" s="63">
        <v>3</v>
      </c>
      <c r="K23" s="63">
        <v>4</v>
      </c>
      <c r="L23" s="78"/>
    </row>
    <row r="24" spans="1:12" ht="13.9" x14ac:dyDescent="0.3">
      <c r="A24" s="70">
        <v>22</v>
      </c>
      <c r="B24" s="63">
        <v>2</v>
      </c>
      <c r="C24" s="63">
        <v>3</v>
      </c>
      <c r="D24" s="63">
        <v>2</v>
      </c>
      <c r="E24" s="63">
        <v>4</v>
      </c>
      <c r="F24" s="63">
        <v>1</v>
      </c>
      <c r="G24" s="63">
        <v>2</v>
      </c>
      <c r="H24" s="63">
        <v>1</v>
      </c>
      <c r="I24" s="63">
        <v>4</v>
      </c>
      <c r="J24" s="63">
        <v>5</v>
      </c>
      <c r="K24" s="63">
        <v>5</v>
      </c>
      <c r="L24" s="78"/>
    </row>
    <row r="25" spans="1:12" ht="13.9" x14ac:dyDescent="0.3">
      <c r="A25" s="70">
        <v>23</v>
      </c>
      <c r="B25" s="63">
        <v>1</v>
      </c>
      <c r="C25" s="63">
        <v>2</v>
      </c>
      <c r="D25" s="63">
        <v>4</v>
      </c>
      <c r="E25" s="63">
        <v>6</v>
      </c>
      <c r="F25" s="63">
        <v>3</v>
      </c>
      <c r="G25" s="63">
        <v>7</v>
      </c>
      <c r="H25" s="63"/>
      <c r="I25" s="63">
        <v>5</v>
      </c>
      <c r="J25" s="63"/>
      <c r="K25" s="63"/>
      <c r="L25" s="63"/>
    </row>
    <row r="26" spans="1:12" ht="51" x14ac:dyDescent="0.2">
      <c r="A26" s="70">
        <v>24</v>
      </c>
      <c r="B26" s="63">
        <v>1</v>
      </c>
      <c r="C26" s="63">
        <v>2</v>
      </c>
      <c r="D26" s="63"/>
      <c r="E26" s="63">
        <v>4</v>
      </c>
      <c r="F26" s="63"/>
      <c r="G26" s="63">
        <v>3</v>
      </c>
      <c r="H26" s="63"/>
      <c r="I26" s="63"/>
      <c r="J26" s="63"/>
      <c r="K26" s="63"/>
      <c r="L26" s="71" t="s">
        <v>55</v>
      </c>
    </row>
    <row r="27" spans="1:12" ht="13.9" x14ac:dyDescent="0.3">
      <c r="A27" s="70">
        <v>25</v>
      </c>
      <c r="B27" s="63"/>
      <c r="C27" s="63"/>
      <c r="D27" s="63"/>
      <c r="E27" s="63"/>
      <c r="F27" s="63">
        <v>1</v>
      </c>
      <c r="G27" s="63"/>
      <c r="H27" s="63"/>
      <c r="I27" s="63"/>
      <c r="J27" s="63"/>
      <c r="K27" s="63"/>
      <c r="L27" s="78"/>
    </row>
    <row r="28" spans="1:12" ht="13.9" x14ac:dyDescent="0.3">
      <c r="A28" s="70">
        <v>26</v>
      </c>
      <c r="B28" s="63">
        <v>2</v>
      </c>
      <c r="C28" s="63">
        <v>3</v>
      </c>
      <c r="D28" s="63">
        <v>6</v>
      </c>
      <c r="E28" s="63">
        <v>4</v>
      </c>
      <c r="F28" s="63">
        <v>1</v>
      </c>
      <c r="G28" s="63">
        <v>8</v>
      </c>
      <c r="H28" s="63">
        <v>5</v>
      </c>
      <c r="I28" s="63">
        <v>7</v>
      </c>
      <c r="J28" s="63">
        <v>9</v>
      </c>
      <c r="K28" s="63">
        <v>10</v>
      </c>
      <c r="L28" s="78"/>
    </row>
    <row r="29" spans="1:12" ht="38.25" x14ac:dyDescent="0.2">
      <c r="A29" s="70">
        <v>27</v>
      </c>
      <c r="B29" s="63">
        <v>1</v>
      </c>
      <c r="C29" s="63">
        <v>2</v>
      </c>
      <c r="D29" s="63">
        <v>3</v>
      </c>
      <c r="E29" s="63">
        <v>4</v>
      </c>
      <c r="F29" s="63">
        <v>5</v>
      </c>
      <c r="G29" s="63">
        <v>6</v>
      </c>
      <c r="H29" s="63">
        <v>7</v>
      </c>
      <c r="I29" s="63">
        <v>8</v>
      </c>
      <c r="J29" s="63">
        <v>9</v>
      </c>
      <c r="K29" s="63">
        <v>10</v>
      </c>
      <c r="L29" s="78" t="s">
        <v>56</v>
      </c>
    </row>
    <row r="30" spans="1:12" x14ac:dyDescent="0.2">
      <c r="A30" s="73" t="s">
        <v>7</v>
      </c>
      <c r="B30" s="74">
        <f>AVERAGE(B3:B29)</f>
        <v>2.7083333333333335</v>
      </c>
      <c r="C30" s="74">
        <f t="shared" ref="C30:K30" si="1">AVERAGE(C3:C29)</f>
        <v>3.6086956521739131</v>
      </c>
      <c r="D30" s="74">
        <f t="shared" si="1"/>
        <v>2.95</v>
      </c>
      <c r="E30" s="74">
        <f t="shared" si="1"/>
        <v>3.9047619047619047</v>
      </c>
      <c r="F30" s="74">
        <f t="shared" si="1"/>
        <v>2.5909090909090908</v>
      </c>
      <c r="G30" s="74">
        <f t="shared" si="1"/>
        <v>3.3913043478260869</v>
      </c>
      <c r="H30" s="74">
        <f t="shared" si="1"/>
        <v>3.6</v>
      </c>
      <c r="I30" s="74">
        <f t="shared" si="1"/>
        <v>4.7142857142857144</v>
      </c>
      <c r="J30" s="84">
        <f t="shared" si="1"/>
        <v>5.5789473684210522</v>
      </c>
      <c r="K30" s="74">
        <f t="shared" si="1"/>
        <v>6.333333333333333</v>
      </c>
      <c r="L30" s="73"/>
    </row>
    <row r="31" spans="1:12" x14ac:dyDescent="0.2">
      <c r="K31" s="72" t="s">
        <v>186</v>
      </c>
      <c r="L31" s="64">
        <f>COUNTIF(L4:L29,"**")</f>
        <v>7</v>
      </c>
    </row>
    <row r="32" spans="1:12" ht="70.150000000000006" customHeight="1" x14ac:dyDescent="0.3">
      <c r="A32" s="115"/>
      <c r="B32" s="116"/>
      <c r="C32" s="116"/>
      <c r="D32" s="116"/>
      <c r="E32" s="116"/>
      <c r="F32" s="116"/>
      <c r="G32" s="116"/>
      <c r="H32" s="116"/>
      <c r="I32" s="116"/>
      <c r="J32" s="116"/>
      <c r="K32" s="116"/>
      <c r="L32" s="116"/>
    </row>
    <row r="33" spans="1:1" ht="13.9" x14ac:dyDescent="0.3">
      <c r="A33" s="85"/>
    </row>
  </sheetData>
  <mergeCells count="2">
    <mergeCell ref="B1:L1"/>
    <mergeCell ref="A32:L32"/>
  </mergeCells>
  <pageMargins left="0.70866141732283472" right="0.70866141732283472" top="0.74803149606299213" bottom="0.74803149606299213" header="0.31496062992125984" footer="0.31496062992125984"/>
  <pageSetup paperSize="9" scale="55" orientation="portrait" r:id="rId1"/>
  <headerFooter>
    <oddFooter>&amp;A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30"/>
  <sheetViews>
    <sheetView topLeftCell="A25" workbookViewId="0">
      <selection activeCell="F25" sqref="F25"/>
    </sheetView>
  </sheetViews>
  <sheetFormatPr defaultColWidth="14.42578125" defaultRowHeight="12.75" x14ac:dyDescent="0.2"/>
  <cols>
    <col min="1" max="1" width="17" style="1" bestFit="1" customWidth="1"/>
    <col min="2" max="3" width="14.42578125" style="1"/>
    <col min="4" max="4" width="15.28515625" style="1" customWidth="1"/>
    <col min="5" max="5" width="18.7109375" style="1" customWidth="1"/>
    <col min="6" max="16384" width="14.42578125" style="1"/>
  </cols>
  <sheetData>
    <row r="1" spans="1:5" ht="37.9" customHeight="1" x14ac:dyDescent="0.2">
      <c r="A1" s="24" t="s">
        <v>6</v>
      </c>
      <c r="B1" s="117" t="s">
        <v>57</v>
      </c>
      <c r="C1" s="117"/>
      <c r="D1" s="117"/>
      <c r="E1" s="117"/>
    </row>
    <row r="2" spans="1:5" ht="76.5" x14ac:dyDescent="0.2">
      <c r="A2" s="23"/>
      <c r="B2" s="3" t="s">
        <v>58</v>
      </c>
      <c r="C2" s="3" t="s">
        <v>59</v>
      </c>
      <c r="D2" s="3" t="s">
        <v>60</v>
      </c>
      <c r="E2" s="3" t="s">
        <v>13</v>
      </c>
    </row>
    <row r="3" spans="1:5" ht="13.9" x14ac:dyDescent="0.3">
      <c r="A3" s="2">
        <v>1</v>
      </c>
      <c r="B3" s="3"/>
      <c r="C3" s="3"/>
      <c r="D3" s="3" t="s">
        <v>16</v>
      </c>
      <c r="E3" s="3"/>
    </row>
    <row r="4" spans="1:5" ht="153" x14ac:dyDescent="0.2">
      <c r="A4" s="7">
        <f>A3+1</f>
        <v>2</v>
      </c>
      <c r="B4" s="3"/>
      <c r="C4" s="3" t="s">
        <v>16</v>
      </c>
      <c r="D4" s="3"/>
      <c r="E4" s="26" t="s">
        <v>61</v>
      </c>
    </row>
    <row r="5" spans="1:5" ht="13.9" x14ac:dyDescent="0.3">
      <c r="A5" s="7">
        <f t="shared" ref="A5:A9" si="0">A4+1</f>
        <v>3</v>
      </c>
      <c r="B5" s="3"/>
      <c r="C5" s="3" t="s">
        <v>16</v>
      </c>
      <c r="D5" s="3"/>
      <c r="E5" s="3"/>
    </row>
    <row r="6" spans="1:5" ht="13.9" x14ac:dyDescent="0.3">
      <c r="A6" s="7">
        <f t="shared" si="0"/>
        <v>4</v>
      </c>
      <c r="B6" s="3"/>
      <c r="C6" s="3"/>
      <c r="D6" s="3" t="s">
        <v>16</v>
      </c>
      <c r="E6" s="4"/>
    </row>
    <row r="7" spans="1:5" ht="38.25" x14ac:dyDescent="0.2">
      <c r="A7" s="7">
        <f t="shared" si="0"/>
        <v>5</v>
      </c>
      <c r="B7" s="3"/>
      <c r="C7" s="3"/>
      <c r="D7" s="3" t="s">
        <v>16</v>
      </c>
      <c r="E7" s="26" t="s">
        <v>62</v>
      </c>
    </row>
    <row r="8" spans="1:5" ht="13.9" x14ac:dyDescent="0.3">
      <c r="A8" s="7">
        <f t="shared" si="0"/>
        <v>6</v>
      </c>
      <c r="B8" s="3"/>
      <c r="C8" s="3" t="s">
        <v>16</v>
      </c>
      <c r="D8" s="3" t="s">
        <v>16</v>
      </c>
      <c r="E8" s="3"/>
    </row>
    <row r="9" spans="1:5" ht="153" x14ac:dyDescent="0.2">
      <c r="A9" s="7">
        <f t="shared" si="0"/>
        <v>7</v>
      </c>
      <c r="B9" s="3"/>
      <c r="C9" s="3"/>
      <c r="D9" s="3" t="s">
        <v>16</v>
      </c>
      <c r="E9" s="26" t="s">
        <v>63</v>
      </c>
    </row>
    <row r="10" spans="1:5" ht="13.9" x14ac:dyDescent="0.3">
      <c r="A10" s="7">
        <v>9</v>
      </c>
      <c r="B10" s="3"/>
      <c r="C10" s="3" t="s">
        <v>16</v>
      </c>
      <c r="D10" s="3" t="s">
        <v>16</v>
      </c>
      <c r="E10" s="3"/>
    </row>
    <row r="11" spans="1:5" ht="13.9" x14ac:dyDescent="0.3">
      <c r="A11" s="7">
        <v>10</v>
      </c>
      <c r="B11" s="32"/>
      <c r="C11" s="32"/>
      <c r="D11" s="32" t="s">
        <v>16</v>
      </c>
      <c r="E11" s="32"/>
    </row>
    <row r="12" spans="1:5" ht="13.9" x14ac:dyDescent="0.3">
      <c r="A12" s="7">
        <v>11</v>
      </c>
      <c r="B12" s="3"/>
      <c r="C12" s="3" t="s">
        <v>16</v>
      </c>
      <c r="D12" s="3" t="s">
        <v>16</v>
      </c>
      <c r="E12" s="3"/>
    </row>
    <row r="13" spans="1:5" ht="13.9" x14ac:dyDescent="0.3">
      <c r="A13" s="7">
        <v>12</v>
      </c>
      <c r="B13" s="3"/>
      <c r="C13" s="3" t="s">
        <v>16</v>
      </c>
      <c r="D13" s="3"/>
      <c r="E13" s="3"/>
    </row>
    <row r="14" spans="1:5" ht="13.9" x14ac:dyDescent="0.3">
      <c r="A14" s="7">
        <v>13</v>
      </c>
      <c r="B14" s="3"/>
      <c r="C14" s="3" t="s">
        <v>16</v>
      </c>
      <c r="D14" s="3"/>
      <c r="E14" s="4"/>
    </row>
    <row r="15" spans="1:5" ht="13.9" x14ac:dyDescent="0.3">
      <c r="A15" s="7">
        <v>14</v>
      </c>
      <c r="B15" s="3"/>
      <c r="C15" s="3" t="s">
        <v>16</v>
      </c>
      <c r="D15" s="3"/>
      <c r="E15" s="4"/>
    </row>
    <row r="16" spans="1:5" ht="13.9" x14ac:dyDescent="0.3">
      <c r="A16" s="7">
        <v>15</v>
      </c>
      <c r="B16" s="3"/>
      <c r="C16" s="3"/>
      <c r="D16" s="3" t="s">
        <v>16</v>
      </c>
      <c r="E16" s="3"/>
    </row>
    <row r="17" spans="1:5" ht="13.9" x14ac:dyDescent="0.3">
      <c r="A17" s="7">
        <v>16</v>
      </c>
      <c r="B17" s="3"/>
      <c r="C17" s="3" t="s">
        <v>16</v>
      </c>
      <c r="D17" s="3"/>
      <c r="E17" s="3"/>
    </row>
    <row r="18" spans="1:5" ht="13.9" x14ac:dyDescent="0.3">
      <c r="A18" s="7">
        <v>17</v>
      </c>
      <c r="B18" s="3"/>
      <c r="C18" s="3" t="s">
        <v>16</v>
      </c>
      <c r="D18" s="3"/>
      <c r="E18" s="3"/>
    </row>
    <row r="19" spans="1:5" ht="13.9" x14ac:dyDescent="0.3">
      <c r="A19" s="7">
        <v>18</v>
      </c>
      <c r="B19" s="3"/>
      <c r="C19" s="3"/>
      <c r="D19" s="3" t="s">
        <v>16</v>
      </c>
      <c r="E19" s="3"/>
    </row>
    <row r="20" spans="1:5" ht="89.25" x14ac:dyDescent="0.2">
      <c r="A20" s="7">
        <v>19</v>
      </c>
      <c r="B20" s="3"/>
      <c r="C20" s="3" t="s">
        <v>16</v>
      </c>
      <c r="D20" s="3" t="s">
        <v>16</v>
      </c>
      <c r="E20" s="26" t="s">
        <v>64</v>
      </c>
    </row>
    <row r="21" spans="1:5" ht="153" x14ac:dyDescent="0.2">
      <c r="A21" s="7">
        <v>20</v>
      </c>
      <c r="B21" s="3"/>
      <c r="C21" s="3" t="s">
        <v>16</v>
      </c>
      <c r="D21" s="3" t="s">
        <v>16</v>
      </c>
      <c r="E21" s="26" t="s">
        <v>65</v>
      </c>
    </row>
    <row r="22" spans="1:5" ht="13.9" x14ac:dyDescent="0.3">
      <c r="A22" s="7">
        <v>21</v>
      </c>
      <c r="B22" s="3"/>
      <c r="C22" s="3"/>
      <c r="D22" s="3" t="s">
        <v>16</v>
      </c>
      <c r="E22" s="3"/>
    </row>
    <row r="23" spans="1:5" ht="13.9" x14ac:dyDescent="0.3">
      <c r="A23" s="7">
        <v>22</v>
      </c>
      <c r="B23" s="3"/>
      <c r="C23" s="3"/>
      <c r="D23" s="3" t="s">
        <v>16</v>
      </c>
      <c r="E23" s="3"/>
    </row>
    <row r="24" spans="1:5" ht="63.75" x14ac:dyDescent="0.2">
      <c r="A24" s="7">
        <v>23</v>
      </c>
      <c r="B24" s="3"/>
      <c r="C24" s="3" t="s">
        <v>16</v>
      </c>
      <c r="D24" s="3"/>
      <c r="E24" s="26" t="s">
        <v>66</v>
      </c>
    </row>
    <row r="25" spans="1:5" ht="51" x14ac:dyDescent="0.2">
      <c r="A25" s="7">
        <v>24</v>
      </c>
      <c r="B25" s="3"/>
      <c r="C25" s="3" t="s">
        <v>16</v>
      </c>
      <c r="D25" s="3"/>
      <c r="E25" s="26" t="s">
        <v>67</v>
      </c>
    </row>
    <row r="26" spans="1:5" ht="13.9" x14ac:dyDescent="0.3">
      <c r="A26" s="7">
        <v>25</v>
      </c>
      <c r="B26" s="3"/>
      <c r="C26" s="3"/>
      <c r="D26" s="3" t="s">
        <v>16</v>
      </c>
      <c r="E26" s="3"/>
    </row>
    <row r="27" spans="1:5" ht="13.9" x14ac:dyDescent="0.3">
      <c r="A27" s="7">
        <v>26</v>
      </c>
      <c r="B27" s="3"/>
      <c r="C27" s="3"/>
      <c r="D27" s="3" t="s">
        <v>16</v>
      </c>
      <c r="E27" s="3"/>
    </row>
    <row r="28" spans="1:5" ht="13.9" x14ac:dyDescent="0.3">
      <c r="A28" s="7">
        <v>27</v>
      </c>
      <c r="B28" s="3"/>
      <c r="C28" s="3" t="s">
        <v>16</v>
      </c>
      <c r="D28" s="3" t="s">
        <v>16</v>
      </c>
      <c r="E28" s="3"/>
    </row>
    <row r="29" spans="1:5" x14ac:dyDescent="0.2">
      <c r="A29" s="35" t="s">
        <v>182</v>
      </c>
      <c r="B29" s="28">
        <f>COUNTIF(B3:B28,"+")</f>
        <v>0</v>
      </c>
      <c r="C29" s="28">
        <f t="shared" ref="C29:D29" si="1">COUNTIF(C3:C28,"+")</f>
        <v>15</v>
      </c>
      <c r="D29" s="28">
        <f t="shared" si="1"/>
        <v>17</v>
      </c>
      <c r="E29" s="2">
        <f>COUNTIF(E4:E28,"**")</f>
        <v>7</v>
      </c>
    </row>
    <row r="30" spans="1:5" x14ac:dyDescent="0.2">
      <c r="A30" s="35" t="s">
        <v>189</v>
      </c>
      <c r="B30" s="72">
        <v>0</v>
      </c>
      <c r="C30" s="65">
        <f>C29/(A28-1)</f>
        <v>0.57692307692307687</v>
      </c>
      <c r="D30" s="65">
        <f>D29/(A28-1)</f>
        <v>0.65384615384615385</v>
      </c>
      <c r="E30" s="65">
        <f>E29/(A28-1)</f>
        <v>0.26923076923076922</v>
      </c>
    </row>
  </sheetData>
  <mergeCells count="1">
    <mergeCell ref="B1:E1"/>
  </mergeCells>
  <pageMargins left="0.70866141732283472" right="0.70866141732283472" top="0.74803149606299213" bottom="0.74803149606299213" header="0.31496062992125984" footer="0.31496062992125984"/>
  <pageSetup paperSize="9" scale="62" orientation="portrait" r:id="rId1"/>
  <headerFooter>
    <oddFooter>&amp;A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24</vt:i4>
      </vt:variant>
    </vt:vector>
  </HeadingPairs>
  <TitlesOfParts>
    <vt:vector size="24" baseType="lpstr">
      <vt:lpstr>Вопрос 1.1.</vt:lpstr>
      <vt:lpstr>Вопрос 1.2.</vt:lpstr>
      <vt:lpstr>Вопрос 1.3.</vt:lpstr>
      <vt:lpstr>Вопрос 1.3, ч.1</vt:lpstr>
      <vt:lpstr>Вопрос 1.3, ч.2</vt:lpstr>
      <vt:lpstr>Вопрос 1.3., ч.3</vt:lpstr>
      <vt:lpstr>Вопрос 1.4.</vt:lpstr>
      <vt:lpstr>Вопрос 1.5.</vt:lpstr>
      <vt:lpstr>Вопрос 1.6.</vt:lpstr>
      <vt:lpstr>Вопрос 1.7.</vt:lpstr>
      <vt:lpstr>Вопрос 2.1.</vt:lpstr>
      <vt:lpstr>Вопрос 2.2.</vt:lpstr>
      <vt:lpstr>Вопрос 2.3.</vt:lpstr>
      <vt:lpstr>Вопрос 2.4.</vt:lpstr>
      <vt:lpstr>Вопрос 2.5.</vt:lpstr>
      <vt:lpstr>Вопрос 2.6.</vt:lpstr>
      <vt:lpstr>Вопрос 2.7.</vt:lpstr>
      <vt:lpstr>Вопрос 2.8.</vt:lpstr>
      <vt:lpstr>Вопрос 3.1.</vt:lpstr>
      <vt:lpstr>Вопрос 3.2.</vt:lpstr>
      <vt:lpstr>Вопрос 3.3.</vt:lpstr>
      <vt:lpstr>Вопрос 3.4.</vt:lpstr>
      <vt:lpstr>Вопрос 3.5.</vt:lpstr>
      <vt:lpstr>Вопрос 3.6.</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Владимир Фомин</dc:creator>
  <cp:lastModifiedBy>Петр Лансков</cp:lastModifiedBy>
  <cp:lastPrinted>2020-03-06T09:11:15Z</cp:lastPrinted>
  <dcterms:created xsi:type="dcterms:W3CDTF">2020-03-03T09:18:20Z</dcterms:created>
  <dcterms:modified xsi:type="dcterms:W3CDTF">2020-03-11T10:11:11Z</dcterms:modified>
</cp:coreProperties>
</file>